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150" windowHeight="7245" firstSheet="1" activeTab="5"/>
  </bookViews>
  <sheets>
    <sheet name="Periodicals1" sheetId="1" r:id="rId1"/>
    <sheet name="Peridicals2" sheetId="2" r:id="rId2"/>
    <sheet name="Continuous" sheetId="3" r:id="rId3"/>
    <sheet name="End Sem" sheetId="4" r:id="rId4"/>
    <sheet name="Indirect" sheetId="7" r:id="rId5"/>
    <sheet name="Analysis" sheetId="5" r:id="rId6"/>
    <sheet name="Information" sheetId="6" r:id="rId7"/>
  </sheets>
  <calcPr calcId="125725"/>
</workbook>
</file>

<file path=xl/calcChain.xml><?xml version="1.0" encoding="utf-8"?>
<calcChain xmlns="http://schemas.openxmlformats.org/spreadsheetml/2006/main">
  <c r="N38" i="1"/>
  <c r="M9" i="6" l="1"/>
  <c r="I9"/>
  <c r="H9"/>
  <c r="G9"/>
  <c r="L26" i="5"/>
  <c r="L25"/>
  <c r="L24"/>
  <c r="L23"/>
  <c r="L22"/>
  <c r="M26"/>
  <c r="M25"/>
  <c r="M24"/>
  <c r="M23"/>
  <c r="M22"/>
  <c r="W38" i="4"/>
  <c r="W39" s="1"/>
  <c r="V38"/>
  <c r="V39" s="1"/>
  <c r="T38"/>
  <c r="T39" s="1"/>
  <c r="S38"/>
  <c r="S39" s="1"/>
  <c r="W37"/>
  <c r="V37"/>
  <c r="U37"/>
  <c r="T37"/>
  <c r="W36"/>
  <c r="V36"/>
  <c r="U36"/>
  <c r="T36"/>
  <c r="W35"/>
  <c r="V35"/>
  <c r="U35"/>
  <c r="T35"/>
  <c r="W34"/>
  <c r="V34"/>
  <c r="U34"/>
  <c r="T34"/>
  <c r="W33"/>
  <c r="V33"/>
  <c r="U33"/>
  <c r="T33"/>
  <c r="W32"/>
  <c r="V32"/>
  <c r="U32"/>
  <c r="T32"/>
  <c r="W31"/>
  <c r="V31"/>
  <c r="U31"/>
  <c r="T31"/>
  <c r="W30"/>
  <c r="V30"/>
  <c r="U30"/>
  <c r="T30"/>
  <c r="W29"/>
  <c r="V29"/>
  <c r="U29"/>
  <c r="T29"/>
  <c r="W28"/>
  <c r="V28"/>
  <c r="U28"/>
  <c r="T28"/>
  <c r="W27"/>
  <c r="V27"/>
  <c r="U27"/>
  <c r="T27"/>
  <c r="W26"/>
  <c r="V26"/>
  <c r="U26"/>
  <c r="T26"/>
  <c r="W25"/>
  <c r="V25"/>
  <c r="U25"/>
  <c r="T25"/>
  <c r="W24"/>
  <c r="V24"/>
  <c r="U24"/>
  <c r="T24"/>
  <c r="W23"/>
  <c r="V23"/>
  <c r="U23"/>
  <c r="T23"/>
  <c r="W22"/>
  <c r="V22"/>
  <c r="U22"/>
  <c r="T22"/>
  <c r="W21"/>
  <c r="V21"/>
  <c r="U21"/>
  <c r="T21"/>
  <c r="W20"/>
  <c r="V20"/>
  <c r="U20"/>
  <c r="T20"/>
  <c r="W19"/>
  <c r="V19"/>
  <c r="U19"/>
  <c r="T19"/>
  <c r="W18"/>
  <c r="V18"/>
  <c r="U18"/>
  <c r="T18"/>
  <c r="W17"/>
  <c r="V17"/>
  <c r="U17"/>
  <c r="T17"/>
  <c r="W16"/>
  <c r="V16"/>
  <c r="U16"/>
  <c r="T16"/>
  <c r="W15"/>
  <c r="V15"/>
  <c r="U15"/>
  <c r="T15"/>
  <c r="W14"/>
  <c r="V14"/>
  <c r="U14"/>
  <c r="T14"/>
  <c r="W13"/>
  <c r="V13"/>
  <c r="U13"/>
  <c r="U38" s="1"/>
  <c r="U39" s="1"/>
  <c r="T13"/>
  <c r="W12"/>
  <c r="V12"/>
  <c r="U12"/>
  <c r="T12"/>
  <c r="W11"/>
  <c r="V11"/>
  <c r="U11"/>
  <c r="T11"/>
  <c r="W10"/>
  <c r="V10"/>
  <c r="U10"/>
  <c r="T10"/>
  <c r="W9"/>
  <c r="V9"/>
  <c r="U9"/>
  <c r="T9"/>
  <c r="W8"/>
  <c r="V8"/>
  <c r="U8"/>
  <c r="T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W6"/>
  <c r="V6"/>
  <c r="U6"/>
  <c r="T6"/>
  <c r="S6"/>
  <c r="X4"/>
  <c r="W4"/>
  <c r="V4"/>
  <c r="U4"/>
  <c r="T4"/>
  <c r="S4"/>
  <c r="O38" i="2"/>
  <c r="O39" s="1"/>
  <c r="N38"/>
  <c r="N39" s="1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O6"/>
  <c r="N6"/>
  <c r="O4"/>
  <c r="N4"/>
  <c r="G38" i="3"/>
  <c r="G39" s="1"/>
  <c r="F38"/>
  <c r="F39" s="1"/>
  <c r="E38"/>
  <c r="E39" s="1"/>
  <c r="D38"/>
  <c r="D39" s="1"/>
  <c r="C38"/>
  <c r="C39" s="1"/>
  <c r="G37" i="7"/>
  <c r="F37"/>
  <c r="E37"/>
  <c r="D37"/>
  <c r="C37"/>
  <c r="G36"/>
  <c r="F36"/>
  <c r="E36"/>
  <c r="D36"/>
  <c r="C36"/>
  <c r="O39" i="1"/>
  <c r="N39"/>
  <c r="O37" l="1"/>
  <c r="O36"/>
  <c r="O35"/>
  <c r="O34"/>
  <c r="O33"/>
  <c r="O32"/>
  <c r="O31"/>
  <c r="O38" s="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O6"/>
  <c r="N6"/>
  <c r="O4"/>
  <c r="N4"/>
</calcChain>
</file>

<file path=xl/sharedStrings.xml><?xml version="1.0" encoding="utf-8"?>
<sst xmlns="http://schemas.openxmlformats.org/spreadsheetml/2006/main" count="403" uniqueCount="112">
  <si>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</si>
  <si>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</si>
  <si>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</si>
  <si>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</si>
  <si>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</si>
  <si>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</si>
  <si>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</si>
  <si>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</si>
  <si>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</si>
  <si>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</si>
  <si>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Question</t>
  </si>
  <si>
    <t>Marks</t>
  </si>
  <si>
    <t>COs</t>
  </si>
  <si>
    <t>BTL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</si>
  <si>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</si>
  <si>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</si>
  <si>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</si>
  <si>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</si>
  <si>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</si>
  <si>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</si>
  <si>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</si>
  <si>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</si>
  <si>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</si>
  <si>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</si>
  <si>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</si>
  <si>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</si>
  <si>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</si>
  <si>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</si>
  <si>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</si>
  <si>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</si>
  <si>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</si>
  <si>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</si>
  <si>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</si>
  <si>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</si>
  <si>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</si>
  <si>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</si>
  <si>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</si>
  <si>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</si>
  <si>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</si>
  <si>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</si>
  <si>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</si>
  <si>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</si>
  <si>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</si>
  <si>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</si>
  <si>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No of COs</t>
  </si>
  <si>
    <t>Threshold</t>
  </si>
  <si>
    <t>Target</t>
  </si>
  <si>
    <t>Level 1</t>
  </si>
  <si>
    <t>&lt;39</t>
  </si>
  <si>
    <t>Level 2</t>
  </si>
  <si>
    <t>40 to 60</t>
  </si>
  <si>
    <t>Level 3</t>
  </si>
  <si>
    <t>&gt;60</t>
  </si>
  <si>
    <t>Class Strength</t>
  </si>
  <si>
    <t>CO1</t>
  </si>
  <si>
    <t>CO2</t>
  </si>
  <si>
    <t>CO4</t>
  </si>
  <si>
    <t>CO3</t>
  </si>
  <si>
    <t>CO5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</si>
  <si>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</si>
  <si>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</si>
  <si>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</si>
  <si>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</si>
  <si>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</si>
  <si>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</si>
  <si>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</si>
  <si>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</si>
  <si>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</si>
  <si>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</si>
  <si>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</si>
  <si>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</si>
  <si>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Course</t>
  </si>
  <si>
    <t>Internal Examination</t>
  </si>
  <si>
    <t>End Semester Examination</t>
  </si>
  <si>
    <t>Direct</t>
  </si>
  <si>
    <t>Indirect</t>
  </si>
  <si>
    <t>Final Course Attainment</t>
  </si>
  <si>
    <t>Attainment</t>
  </si>
  <si>
    <t>(CIE)</t>
  </si>
  <si>
    <t>(SEE)</t>
  </si>
  <si>
    <t>50% of CIE and 50% of SEE</t>
  </si>
  <si>
    <t>80% of Direct and 20% of Indirect</t>
  </si>
  <si>
    <t>(%)</t>
  </si>
  <si>
    <t>Yes/No</t>
  </si>
  <si>
    <t>Level</t>
  </si>
  <si>
    <t>C101</t>
  </si>
  <si>
    <t>P1</t>
  </si>
  <si>
    <t>BTL Level</t>
  </si>
  <si>
    <t>P2</t>
  </si>
  <si>
    <t>CA</t>
  </si>
  <si>
    <t>End Sem</t>
  </si>
  <si>
    <t>Q11</t>
  </si>
  <si>
    <t>Q12</t>
  </si>
  <si>
    <t>Q13</t>
  </si>
  <si>
    <t>Q14</t>
  </si>
  <si>
    <t>Q15</t>
  </si>
  <si>
    <t>Strongly Agree</t>
  </si>
  <si>
    <t>Agree</t>
  </si>
  <si>
    <t>Neutral</t>
  </si>
  <si>
    <t>Disagree</t>
  </si>
  <si>
    <t>Strongly Disagree</t>
  </si>
  <si>
    <t>Remember</t>
  </si>
  <si>
    <t>Understand</t>
  </si>
  <si>
    <t>Apply</t>
  </si>
  <si>
    <t>Analyze</t>
  </si>
  <si>
    <t>Evaluate</t>
  </si>
  <si>
    <t>Create</t>
  </si>
  <si>
    <t>Taxonomy</t>
  </si>
  <si>
    <t>PO Attainment</t>
  </si>
  <si>
    <t>Mark</t>
  </si>
  <si>
    <t>COA Level</t>
  </si>
  <si>
    <t>Yes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</si>
</sst>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39"/>
  <sheetViews>
    <sheetView topLeftCell="L27" zoomScale="160" zoomScaleNormal="160" workbookViewId="0">
      <selection activeCell="O41" sqref="O41"/>
    </sheetView>
  </sheetViews>
  <sheetFormatPr defaultRowHeight="15"/>
  <cols>
    <col min="2" max="2" width="10.42578125" bestFit="1" customWidth="1"/>
    <col min="16" max="16" width="11.28515625" bestFit="1" customWidth="1"/>
    <col min="19" max="19" width="11.28515625" bestFit="1" customWidth="1"/>
  </cols>
  <sheetData>
    <row r="3" spans="2:19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N3" s="3" t="s">
        <v>54</v>
      </c>
      <c r="O3" s="3" t="s">
        <v>55</v>
      </c>
      <c r="R3" s="11" t="s">
        <v>13</v>
      </c>
      <c r="S3" s="11" t="s">
        <v>107</v>
      </c>
    </row>
    <row r="4" spans="2:19">
      <c r="B4" s="2" t="s">
        <v>11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5</v>
      </c>
      <c r="I4" s="2">
        <v>5</v>
      </c>
      <c r="J4" s="2">
        <v>5</v>
      </c>
      <c r="K4" s="2">
        <v>10</v>
      </c>
      <c r="L4" s="2">
        <v>10</v>
      </c>
      <c r="N4" s="2">
        <f>(C4+D4+G4+H4+I4+L4)</f>
        <v>29</v>
      </c>
      <c r="O4" s="2">
        <f>(E4+F4+J4+K4)</f>
        <v>21</v>
      </c>
      <c r="R4" s="3">
        <v>1</v>
      </c>
      <c r="S4" s="1" t="s">
        <v>101</v>
      </c>
    </row>
    <row r="5" spans="2:19">
      <c r="B5" s="2" t="s">
        <v>12</v>
      </c>
      <c r="C5" s="2" t="s">
        <v>54</v>
      </c>
      <c r="D5" s="2" t="s">
        <v>54</v>
      </c>
      <c r="E5" s="2" t="s">
        <v>55</v>
      </c>
      <c r="F5" s="2" t="s">
        <v>55</v>
      </c>
      <c r="G5" s="2" t="s">
        <v>54</v>
      </c>
      <c r="H5" s="2" t="s">
        <v>54</v>
      </c>
      <c r="I5" s="2" t="s">
        <v>54</v>
      </c>
      <c r="J5" s="2" t="s">
        <v>55</v>
      </c>
      <c r="K5" s="2" t="s">
        <v>55</v>
      </c>
      <c r="L5" s="2" t="s">
        <v>54</v>
      </c>
      <c r="N5" s="2" t="s">
        <v>13</v>
      </c>
      <c r="O5" s="2" t="s">
        <v>13</v>
      </c>
      <c r="R5" s="2">
        <v>2</v>
      </c>
      <c r="S5" s="1" t="s">
        <v>102</v>
      </c>
    </row>
    <row r="6" spans="2:19">
      <c r="B6" s="2" t="s">
        <v>13</v>
      </c>
      <c r="C6" s="2">
        <v>2</v>
      </c>
      <c r="D6" s="2">
        <v>2</v>
      </c>
      <c r="E6" s="2">
        <v>3</v>
      </c>
      <c r="F6" s="2">
        <v>2</v>
      </c>
      <c r="G6" s="2">
        <v>3</v>
      </c>
      <c r="H6" s="2">
        <v>3</v>
      </c>
      <c r="I6" s="2">
        <v>2</v>
      </c>
      <c r="J6" s="2">
        <v>3</v>
      </c>
      <c r="K6" s="2">
        <v>4</v>
      </c>
      <c r="L6" s="2">
        <v>3</v>
      </c>
      <c r="N6" s="2">
        <f>((C6*C4)+(D6*D4)+(G6*G4)+(H6*H4)+(I6*I4)+(L6*L4))/N4</f>
        <v>2.6206896551724137</v>
      </c>
      <c r="O6" s="2">
        <f>((E6*E4)+(F6*F4)+(J6*J4)+(K6*K4))/O4</f>
        <v>3.3333333333333335</v>
      </c>
      <c r="R6" s="2">
        <v>3</v>
      </c>
      <c r="S6" s="1" t="s">
        <v>103</v>
      </c>
    </row>
    <row r="7" spans="2:19">
      <c r="R7" s="2">
        <v>4</v>
      </c>
      <c r="S7" s="1" t="s">
        <v>104</v>
      </c>
    </row>
    <row r="8" spans="2:19">
      <c r="B8" s="3" t="s">
        <v>14</v>
      </c>
      <c r="C8" s="2">
        <v>2</v>
      </c>
      <c r="D8" s="2">
        <v>3</v>
      </c>
      <c r="E8" s="2">
        <v>2</v>
      </c>
      <c r="F8" s="2">
        <v>2</v>
      </c>
      <c r="G8" s="2">
        <v>0</v>
      </c>
      <c r="H8" s="2">
        <v>4</v>
      </c>
      <c r="I8" s="2">
        <v>3</v>
      </c>
      <c r="J8" s="2">
        <v>5</v>
      </c>
      <c r="K8" s="2">
        <v>7</v>
      </c>
      <c r="L8" s="2">
        <v>5</v>
      </c>
      <c r="N8" s="2">
        <f t="shared" ref="N8:N37" si="0">(C8+D8+G8+H8+I8+L8)</f>
        <v>17</v>
      </c>
      <c r="O8" s="2">
        <f t="shared" ref="O8:O37" si="1">(E8+F8+J8+K8)</f>
        <v>16</v>
      </c>
      <c r="R8" s="2">
        <v>5</v>
      </c>
      <c r="S8" s="1" t="s">
        <v>105</v>
      </c>
    </row>
    <row r="9" spans="2:19">
      <c r="B9" s="3" t="s">
        <v>15</v>
      </c>
      <c r="C9" s="2">
        <v>3</v>
      </c>
      <c r="D9" s="2">
        <v>2</v>
      </c>
      <c r="E9" s="2">
        <v>1</v>
      </c>
      <c r="F9" s="2">
        <v>2</v>
      </c>
      <c r="G9" s="2">
        <v>3</v>
      </c>
      <c r="H9" s="2">
        <v>5</v>
      </c>
      <c r="I9" s="2">
        <v>5</v>
      </c>
      <c r="J9" s="2">
        <v>3</v>
      </c>
      <c r="K9" s="2">
        <v>6</v>
      </c>
      <c r="L9" s="2">
        <v>5</v>
      </c>
      <c r="N9" s="2">
        <f t="shared" si="0"/>
        <v>23</v>
      </c>
      <c r="O9" s="2">
        <f t="shared" si="1"/>
        <v>12</v>
      </c>
      <c r="R9" s="2">
        <v>6</v>
      </c>
      <c r="S9" s="1" t="s">
        <v>106</v>
      </c>
    </row>
    <row r="10" spans="2:19">
      <c r="B10" s="3" t="s">
        <v>16</v>
      </c>
      <c r="C10" s="2">
        <v>1</v>
      </c>
      <c r="D10" s="2">
        <v>3</v>
      </c>
      <c r="E10" s="2">
        <v>1</v>
      </c>
      <c r="F10" s="2">
        <v>2</v>
      </c>
      <c r="G10" s="2">
        <v>2</v>
      </c>
      <c r="H10" s="2">
        <v>3</v>
      </c>
      <c r="I10" s="2">
        <v>4</v>
      </c>
      <c r="J10" s="2">
        <v>2</v>
      </c>
      <c r="K10" s="2">
        <v>7</v>
      </c>
      <c r="L10" s="2">
        <v>6</v>
      </c>
      <c r="N10" s="2">
        <f t="shared" si="0"/>
        <v>19</v>
      </c>
      <c r="O10" s="2">
        <f t="shared" si="1"/>
        <v>12</v>
      </c>
    </row>
    <row r="11" spans="2:19">
      <c r="B11" s="3" t="s">
        <v>17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5</v>
      </c>
      <c r="J11" s="2">
        <v>5</v>
      </c>
      <c r="K11" s="2">
        <v>8</v>
      </c>
      <c r="L11" s="2">
        <v>7</v>
      </c>
      <c r="N11" s="2">
        <f t="shared" si="0"/>
        <v>20</v>
      </c>
      <c r="O11" s="2">
        <f t="shared" si="1"/>
        <v>17</v>
      </c>
    </row>
    <row r="12" spans="2:19">
      <c r="B12" s="3" t="s">
        <v>18</v>
      </c>
      <c r="C12" s="2">
        <v>3</v>
      </c>
      <c r="D12" s="2">
        <v>1</v>
      </c>
      <c r="E12" s="2">
        <v>1</v>
      </c>
      <c r="F12" s="2">
        <v>1</v>
      </c>
      <c r="G12" s="2">
        <v>3</v>
      </c>
      <c r="H12" s="2">
        <v>3</v>
      </c>
      <c r="I12" s="2">
        <v>4</v>
      </c>
      <c r="J12" s="2">
        <v>4</v>
      </c>
      <c r="K12" s="2">
        <v>6</v>
      </c>
      <c r="L12" s="2">
        <v>6</v>
      </c>
      <c r="N12" s="2">
        <f t="shared" si="0"/>
        <v>20</v>
      </c>
      <c r="O12" s="2">
        <f t="shared" si="1"/>
        <v>12</v>
      </c>
    </row>
    <row r="13" spans="2:19">
      <c r="B13" s="3" t="s">
        <v>19</v>
      </c>
      <c r="C13" s="2">
        <v>3</v>
      </c>
      <c r="D13" s="2">
        <v>0</v>
      </c>
      <c r="E13" s="2">
        <v>2</v>
      </c>
      <c r="F13" s="2">
        <v>1</v>
      </c>
      <c r="G13" s="2">
        <v>2</v>
      </c>
      <c r="H13" s="2">
        <v>5</v>
      </c>
      <c r="I13" s="2">
        <v>5</v>
      </c>
      <c r="J13" s="2">
        <v>5</v>
      </c>
      <c r="K13" s="2">
        <v>2</v>
      </c>
      <c r="L13" s="2">
        <v>6</v>
      </c>
      <c r="N13" s="2">
        <f t="shared" si="0"/>
        <v>21</v>
      </c>
      <c r="O13" s="2">
        <f t="shared" si="1"/>
        <v>10</v>
      </c>
    </row>
    <row r="14" spans="2:19">
      <c r="B14" s="3" t="s">
        <v>20</v>
      </c>
      <c r="C14" s="2">
        <v>1</v>
      </c>
      <c r="D14" s="2">
        <v>2</v>
      </c>
      <c r="E14" s="2">
        <v>1</v>
      </c>
      <c r="F14" s="2">
        <v>2</v>
      </c>
      <c r="G14" s="2">
        <v>2</v>
      </c>
      <c r="H14" s="2">
        <v>3</v>
      </c>
      <c r="I14" s="2">
        <v>1</v>
      </c>
      <c r="J14" s="2">
        <v>3</v>
      </c>
      <c r="K14" s="2">
        <v>4</v>
      </c>
      <c r="L14" s="2">
        <v>4</v>
      </c>
      <c r="N14" s="2">
        <f t="shared" si="0"/>
        <v>13</v>
      </c>
      <c r="O14" s="2">
        <f t="shared" si="1"/>
        <v>10</v>
      </c>
    </row>
    <row r="15" spans="2:19">
      <c r="B15" s="3" t="s">
        <v>21</v>
      </c>
      <c r="C15" s="2">
        <v>2</v>
      </c>
      <c r="D15" s="2">
        <v>2</v>
      </c>
      <c r="E15" s="2">
        <v>2</v>
      </c>
      <c r="F15" s="2">
        <v>1</v>
      </c>
      <c r="G15" s="2">
        <v>2</v>
      </c>
      <c r="H15" s="2">
        <v>3</v>
      </c>
      <c r="I15" s="2">
        <v>2</v>
      </c>
      <c r="J15" s="2">
        <v>5</v>
      </c>
      <c r="K15" s="2">
        <v>6</v>
      </c>
      <c r="L15" s="2">
        <v>6</v>
      </c>
      <c r="N15" s="2">
        <f t="shared" si="0"/>
        <v>17</v>
      </c>
      <c r="O15" s="2">
        <f t="shared" si="1"/>
        <v>14</v>
      </c>
    </row>
    <row r="16" spans="2:19">
      <c r="B16" s="3" t="s">
        <v>22</v>
      </c>
      <c r="C16" s="2">
        <v>1</v>
      </c>
      <c r="D16" s="2">
        <v>0</v>
      </c>
      <c r="E16" s="2">
        <v>3</v>
      </c>
      <c r="F16" s="2">
        <v>2</v>
      </c>
      <c r="G16" s="2">
        <v>3</v>
      </c>
      <c r="H16" s="2">
        <v>4</v>
      </c>
      <c r="I16" s="2">
        <v>4</v>
      </c>
      <c r="J16" s="2">
        <v>3</v>
      </c>
      <c r="K16" s="2">
        <v>7</v>
      </c>
      <c r="L16" s="2">
        <v>7</v>
      </c>
      <c r="N16" s="2">
        <f t="shared" si="0"/>
        <v>19</v>
      </c>
      <c r="O16" s="2">
        <f t="shared" si="1"/>
        <v>15</v>
      </c>
    </row>
    <row r="17" spans="2:15">
      <c r="B17" s="3" t="s">
        <v>23</v>
      </c>
      <c r="C17" s="2">
        <v>1</v>
      </c>
      <c r="D17" s="2">
        <v>0</v>
      </c>
      <c r="E17" s="2">
        <v>1</v>
      </c>
      <c r="F17" s="2">
        <v>1</v>
      </c>
      <c r="G17" s="2">
        <v>1</v>
      </c>
      <c r="H17" s="2">
        <v>1</v>
      </c>
      <c r="I17" s="2">
        <v>2</v>
      </c>
      <c r="J17" s="2">
        <v>3</v>
      </c>
      <c r="K17" s="2">
        <v>2</v>
      </c>
      <c r="L17" s="2">
        <v>3</v>
      </c>
      <c r="N17" s="2">
        <f t="shared" si="0"/>
        <v>8</v>
      </c>
      <c r="O17" s="2">
        <f t="shared" si="1"/>
        <v>7</v>
      </c>
    </row>
    <row r="18" spans="2:15">
      <c r="B18" s="3" t="s">
        <v>24</v>
      </c>
      <c r="C18" s="2">
        <v>3</v>
      </c>
      <c r="D18" s="2">
        <v>3</v>
      </c>
      <c r="E18" s="2">
        <v>0</v>
      </c>
      <c r="F18" s="2">
        <v>2</v>
      </c>
      <c r="G18" s="2">
        <v>1</v>
      </c>
      <c r="H18" s="2">
        <v>2</v>
      </c>
      <c r="I18" s="2">
        <v>3</v>
      </c>
      <c r="J18" s="2">
        <v>1</v>
      </c>
      <c r="K18" s="2">
        <v>5</v>
      </c>
      <c r="L18" s="2">
        <v>5</v>
      </c>
      <c r="N18" s="2">
        <f t="shared" si="0"/>
        <v>17</v>
      </c>
      <c r="O18" s="2">
        <f t="shared" si="1"/>
        <v>8</v>
      </c>
    </row>
    <row r="19" spans="2:15">
      <c r="B19" s="3" t="s">
        <v>25</v>
      </c>
      <c r="C19" s="2">
        <v>1</v>
      </c>
      <c r="D19" s="2">
        <v>2</v>
      </c>
      <c r="E19" s="2">
        <v>0</v>
      </c>
      <c r="F19" s="2">
        <v>3</v>
      </c>
      <c r="G19" s="2">
        <v>2</v>
      </c>
      <c r="H19" s="2">
        <v>5</v>
      </c>
      <c r="I19" s="2">
        <v>4</v>
      </c>
      <c r="J19" s="2">
        <v>2</v>
      </c>
      <c r="K19" s="2">
        <v>5</v>
      </c>
      <c r="L19" s="2">
        <v>4</v>
      </c>
      <c r="N19" s="2">
        <f t="shared" si="0"/>
        <v>18</v>
      </c>
      <c r="O19" s="2">
        <f t="shared" si="1"/>
        <v>10</v>
      </c>
    </row>
    <row r="20" spans="2:15">
      <c r="B20" s="3" t="s">
        <v>26</v>
      </c>
      <c r="C20" s="2">
        <v>1</v>
      </c>
      <c r="D20" s="2">
        <v>0</v>
      </c>
      <c r="E20" s="2">
        <v>2</v>
      </c>
      <c r="F20" s="2">
        <v>1</v>
      </c>
      <c r="G20" s="2">
        <v>3</v>
      </c>
      <c r="H20" s="2">
        <v>4</v>
      </c>
      <c r="I20" s="2">
        <v>3</v>
      </c>
      <c r="J20" s="2">
        <v>3</v>
      </c>
      <c r="K20" s="2">
        <v>4</v>
      </c>
      <c r="L20" s="2">
        <v>5.5</v>
      </c>
      <c r="N20" s="2">
        <f t="shared" si="0"/>
        <v>16.5</v>
      </c>
      <c r="O20" s="2">
        <f t="shared" si="1"/>
        <v>10</v>
      </c>
    </row>
    <row r="21" spans="2:15">
      <c r="B21" s="3" t="s">
        <v>27</v>
      </c>
      <c r="C21" s="2">
        <v>2</v>
      </c>
      <c r="D21" s="2">
        <v>1</v>
      </c>
      <c r="E21" s="2">
        <v>1</v>
      </c>
      <c r="F21" s="2">
        <v>0</v>
      </c>
      <c r="G21" s="2">
        <v>2</v>
      </c>
      <c r="H21" s="2">
        <v>5</v>
      </c>
      <c r="I21" s="2">
        <v>3</v>
      </c>
      <c r="J21" s="2">
        <v>5</v>
      </c>
      <c r="K21" s="2">
        <v>0</v>
      </c>
      <c r="L21" s="2">
        <v>6</v>
      </c>
      <c r="N21" s="2">
        <f t="shared" si="0"/>
        <v>19</v>
      </c>
      <c r="O21" s="2">
        <f t="shared" si="1"/>
        <v>6</v>
      </c>
    </row>
    <row r="22" spans="2:15">
      <c r="B22" s="3" t="s">
        <v>28</v>
      </c>
      <c r="C22" s="2">
        <v>1</v>
      </c>
      <c r="D22" s="2">
        <v>1</v>
      </c>
      <c r="E22" s="2">
        <v>3</v>
      </c>
      <c r="F22" s="2">
        <v>0</v>
      </c>
      <c r="G22" s="2">
        <v>3</v>
      </c>
      <c r="H22" s="2">
        <v>4</v>
      </c>
      <c r="I22" s="2">
        <v>4</v>
      </c>
      <c r="J22" s="2">
        <v>3</v>
      </c>
      <c r="K22" s="2">
        <v>6</v>
      </c>
      <c r="L22" s="2">
        <v>5</v>
      </c>
      <c r="N22" s="2">
        <f t="shared" si="0"/>
        <v>18</v>
      </c>
      <c r="O22" s="2">
        <f t="shared" si="1"/>
        <v>12</v>
      </c>
    </row>
    <row r="23" spans="2:15">
      <c r="B23" s="3" t="s">
        <v>29</v>
      </c>
      <c r="C23" s="2">
        <v>2</v>
      </c>
      <c r="D23" s="2">
        <v>1</v>
      </c>
      <c r="E23" s="2">
        <v>2</v>
      </c>
      <c r="F23" s="2">
        <v>3</v>
      </c>
      <c r="G23" s="2">
        <v>2</v>
      </c>
      <c r="H23" s="2">
        <v>5</v>
      </c>
      <c r="I23" s="2">
        <v>3</v>
      </c>
      <c r="J23" s="2">
        <v>2</v>
      </c>
      <c r="K23" s="2">
        <v>3</v>
      </c>
      <c r="L23" s="2">
        <v>8</v>
      </c>
      <c r="N23" s="2">
        <f t="shared" si="0"/>
        <v>21</v>
      </c>
      <c r="O23" s="2">
        <f t="shared" si="1"/>
        <v>10</v>
      </c>
    </row>
    <row r="24" spans="2:15">
      <c r="B24" s="3" t="s">
        <v>30</v>
      </c>
      <c r="C24" s="2">
        <v>1</v>
      </c>
      <c r="D24" s="2">
        <v>2</v>
      </c>
      <c r="E24" s="2">
        <v>3</v>
      </c>
      <c r="F24" s="2">
        <v>2</v>
      </c>
      <c r="G24" s="2">
        <v>1</v>
      </c>
      <c r="H24" s="2">
        <v>3</v>
      </c>
      <c r="I24" s="2">
        <v>4</v>
      </c>
      <c r="J24" s="2">
        <v>3</v>
      </c>
      <c r="K24" s="2">
        <v>4</v>
      </c>
      <c r="L24" s="2">
        <v>6</v>
      </c>
      <c r="N24" s="2">
        <f t="shared" si="0"/>
        <v>17</v>
      </c>
      <c r="O24" s="2">
        <f t="shared" si="1"/>
        <v>12</v>
      </c>
    </row>
    <row r="25" spans="2:15">
      <c r="B25" s="3" t="s">
        <v>31</v>
      </c>
      <c r="C25" s="2">
        <v>0</v>
      </c>
      <c r="D25" s="2">
        <v>1</v>
      </c>
      <c r="E25" s="2">
        <v>2</v>
      </c>
      <c r="F25" s="2">
        <v>1.5</v>
      </c>
      <c r="G25" s="2">
        <v>1</v>
      </c>
      <c r="H25" s="2">
        <v>3</v>
      </c>
      <c r="I25" s="2">
        <v>2</v>
      </c>
      <c r="J25" s="2">
        <v>1</v>
      </c>
      <c r="K25" s="2">
        <v>4</v>
      </c>
      <c r="L25" s="2">
        <v>4</v>
      </c>
      <c r="N25" s="2">
        <f t="shared" si="0"/>
        <v>11</v>
      </c>
      <c r="O25" s="2">
        <f t="shared" si="1"/>
        <v>8.5</v>
      </c>
    </row>
    <row r="26" spans="2:15">
      <c r="B26" s="3" t="s">
        <v>32</v>
      </c>
      <c r="C26" s="2">
        <v>3</v>
      </c>
      <c r="D26" s="2">
        <v>2</v>
      </c>
      <c r="E26" s="2">
        <v>1</v>
      </c>
      <c r="F26" s="2">
        <v>3</v>
      </c>
      <c r="G26" s="2">
        <v>2</v>
      </c>
      <c r="H26" s="2">
        <v>3</v>
      </c>
      <c r="I26" s="2">
        <v>3</v>
      </c>
      <c r="J26" s="2">
        <v>4</v>
      </c>
      <c r="K26" s="2">
        <v>7</v>
      </c>
      <c r="L26" s="2">
        <v>6</v>
      </c>
      <c r="N26" s="2">
        <f t="shared" si="0"/>
        <v>19</v>
      </c>
      <c r="O26" s="2">
        <f t="shared" si="1"/>
        <v>15</v>
      </c>
    </row>
    <row r="27" spans="2:15">
      <c r="B27" s="3" t="s">
        <v>33</v>
      </c>
      <c r="C27" s="2">
        <v>1</v>
      </c>
      <c r="D27" s="2">
        <v>1</v>
      </c>
      <c r="E27" s="2">
        <v>1</v>
      </c>
      <c r="F27" s="2">
        <v>2</v>
      </c>
      <c r="G27" s="2">
        <v>1</v>
      </c>
      <c r="H27" s="2">
        <v>4</v>
      </c>
      <c r="I27" s="2">
        <v>4</v>
      </c>
      <c r="J27" s="2">
        <v>3</v>
      </c>
      <c r="K27" s="2">
        <v>2</v>
      </c>
      <c r="L27" s="2">
        <v>3</v>
      </c>
      <c r="N27" s="2">
        <f t="shared" si="0"/>
        <v>14</v>
      </c>
      <c r="O27" s="2">
        <f t="shared" si="1"/>
        <v>8</v>
      </c>
    </row>
    <row r="28" spans="2:15">
      <c r="B28" s="3" t="s">
        <v>34</v>
      </c>
      <c r="C28" s="2">
        <v>0</v>
      </c>
      <c r="D28" s="2">
        <v>2</v>
      </c>
      <c r="E28" s="2">
        <v>2</v>
      </c>
      <c r="F28" s="2">
        <v>3</v>
      </c>
      <c r="G28" s="2">
        <v>2</v>
      </c>
      <c r="H28" s="2">
        <v>5</v>
      </c>
      <c r="I28" s="2">
        <v>4</v>
      </c>
      <c r="J28" s="2">
        <v>4</v>
      </c>
      <c r="K28" s="2">
        <v>3</v>
      </c>
      <c r="L28" s="2">
        <v>5</v>
      </c>
      <c r="N28" s="2">
        <f t="shared" si="0"/>
        <v>18</v>
      </c>
      <c r="O28" s="2">
        <f t="shared" si="1"/>
        <v>12</v>
      </c>
    </row>
    <row r="29" spans="2:15">
      <c r="B29" s="3" t="s">
        <v>35</v>
      </c>
      <c r="C29" s="2">
        <v>0</v>
      </c>
      <c r="D29" s="2">
        <v>3</v>
      </c>
      <c r="E29" s="2">
        <v>1</v>
      </c>
      <c r="F29" s="2">
        <v>2</v>
      </c>
      <c r="G29" s="2">
        <v>1</v>
      </c>
      <c r="H29" s="2">
        <v>4</v>
      </c>
      <c r="I29" s="2">
        <v>3</v>
      </c>
      <c r="J29" s="2">
        <v>5</v>
      </c>
      <c r="K29" s="2">
        <v>5</v>
      </c>
      <c r="L29" s="2">
        <v>7</v>
      </c>
      <c r="N29" s="2">
        <f t="shared" si="0"/>
        <v>18</v>
      </c>
      <c r="O29" s="2">
        <f t="shared" si="1"/>
        <v>13</v>
      </c>
    </row>
    <row r="30" spans="2:15">
      <c r="B30" s="3" t="s">
        <v>36</v>
      </c>
      <c r="C30" s="2">
        <v>0</v>
      </c>
      <c r="D30" s="2">
        <v>1</v>
      </c>
      <c r="E30" s="2">
        <v>2</v>
      </c>
      <c r="F30" s="2">
        <v>3</v>
      </c>
      <c r="G30" s="2">
        <v>2</v>
      </c>
      <c r="H30" s="2">
        <v>5</v>
      </c>
      <c r="I30" s="2">
        <v>5</v>
      </c>
      <c r="J30" s="2">
        <v>3</v>
      </c>
      <c r="K30" s="2">
        <v>5</v>
      </c>
      <c r="L30" s="2">
        <v>7</v>
      </c>
      <c r="N30" s="2">
        <f t="shared" si="0"/>
        <v>20</v>
      </c>
      <c r="O30" s="2">
        <f t="shared" si="1"/>
        <v>13</v>
      </c>
    </row>
    <row r="31" spans="2:15">
      <c r="B31" s="3" t="s">
        <v>37</v>
      </c>
      <c r="C31" s="2">
        <v>0</v>
      </c>
      <c r="D31" s="2">
        <v>0</v>
      </c>
      <c r="E31" s="2">
        <v>1</v>
      </c>
      <c r="F31" s="2">
        <v>2</v>
      </c>
      <c r="G31" s="2">
        <v>3</v>
      </c>
      <c r="H31" s="2">
        <v>4</v>
      </c>
      <c r="I31" s="2">
        <v>4</v>
      </c>
      <c r="J31" s="2">
        <v>4</v>
      </c>
      <c r="K31" s="2">
        <v>6</v>
      </c>
      <c r="L31" s="2">
        <v>6</v>
      </c>
      <c r="N31" s="2">
        <f t="shared" si="0"/>
        <v>17</v>
      </c>
      <c r="O31" s="2">
        <f t="shared" si="1"/>
        <v>13</v>
      </c>
    </row>
    <row r="32" spans="2:15">
      <c r="B32" s="3" t="s">
        <v>38</v>
      </c>
      <c r="C32" s="2">
        <v>2</v>
      </c>
      <c r="D32" s="2">
        <v>0</v>
      </c>
      <c r="E32" s="2">
        <v>2</v>
      </c>
      <c r="F32" s="2">
        <v>1</v>
      </c>
      <c r="G32" s="2">
        <v>1</v>
      </c>
      <c r="H32" s="2">
        <v>4</v>
      </c>
      <c r="I32" s="2">
        <v>4</v>
      </c>
      <c r="J32" s="2">
        <v>2</v>
      </c>
      <c r="K32" s="2">
        <v>6</v>
      </c>
      <c r="L32" s="2">
        <v>3</v>
      </c>
      <c r="N32" s="2">
        <f t="shared" si="0"/>
        <v>14</v>
      </c>
      <c r="O32" s="2">
        <f t="shared" si="1"/>
        <v>11</v>
      </c>
    </row>
    <row r="33" spans="2:15">
      <c r="B33" s="3" t="s">
        <v>39</v>
      </c>
      <c r="C33" s="2">
        <v>3</v>
      </c>
      <c r="D33" s="2">
        <v>2</v>
      </c>
      <c r="E33" s="2">
        <v>3</v>
      </c>
      <c r="F33" s="2">
        <v>2</v>
      </c>
      <c r="G33" s="2">
        <v>0</v>
      </c>
      <c r="H33" s="2">
        <v>3</v>
      </c>
      <c r="I33" s="2">
        <v>5</v>
      </c>
      <c r="J33" s="2">
        <v>2</v>
      </c>
      <c r="K33" s="2">
        <v>4</v>
      </c>
      <c r="L33" s="2">
        <v>4</v>
      </c>
      <c r="N33" s="2">
        <f t="shared" si="0"/>
        <v>17</v>
      </c>
      <c r="O33" s="2">
        <f t="shared" si="1"/>
        <v>11</v>
      </c>
    </row>
    <row r="34" spans="2:15">
      <c r="B34" s="3" t="s">
        <v>40</v>
      </c>
      <c r="C34" s="2">
        <v>1</v>
      </c>
      <c r="D34" s="2">
        <v>3</v>
      </c>
      <c r="E34" s="2">
        <v>1</v>
      </c>
      <c r="F34" s="2">
        <v>2</v>
      </c>
      <c r="G34" s="2">
        <v>0</v>
      </c>
      <c r="H34" s="2">
        <v>5</v>
      </c>
      <c r="I34" s="2">
        <v>3</v>
      </c>
      <c r="J34" s="2">
        <v>5</v>
      </c>
      <c r="K34" s="2">
        <v>5</v>
      </c>
      <c r="L34" s="2">
        <v>0</v>
      </c>
      <c r="N34" s="2">
        <f t="shared" si="0"/>
        <v>12</v>
      </c>
      <c r="O34" s="2">
        <f t="shared" si="1"/>
        <v>13</v>
      </c>
    </row>
    <row r="35" spans="2:15">
      <c r="B35" s="3" t="s">
        <v>41</v>
      </c>
      <c r="C35" s="2">
        <v>2</v>
      </c>
      <c r="D35" s="2">
        <v>1</v>
      </c>
      <c r="E35" s="2">
        <v>0</v>
      </c>
      <c r="F35" s="2">
        <v>3</v>
      </c>
      <c r="G35" s="2">
        <v>3</v>
      </c>
      <c r="H35" s="2">
        <v>4</v>
      </c>
      <c r="I35" s="2">
        <v>2</v>
      </c>
      <c r="J35" s="2">
        <v>3</v>
      </c>
      <c r="K35" s="2">
        <v>6</v>
      </c>
      <c r="L35" s="2">
        <v>6</v>
      </c>
      <c r="N35" s="2">
        <f t="shared" si="0"/>
        <v>18</v>
      </c>
      <c r="O35" s="2">
        <f t="shared" si="1"/>
        <v>12</v>
      </c>
    </row>
    <row r="36" spans="2:15">
      <c r="B36" s="3" t="s">
        <v>42</v>
      </c>
      <c r="C36" s="2">
        <v>3</v>
      </c>
      <c r="D36" s="2">
        <v>0</v>
      </c>
      <c r="E36" s="2">
        <v>0</v>
      </c>
      <c r="F36" s="2">
        <v>2</v>
      </c>
      <c r="G36" s="2">
        <v>2</v>
      </c>
      <c r="H36" s="2">
        <v>4</v>
      </c>
      <c r="I36" s="2">
        <v>4</v>
      </c>
      <c r="J36" s="2">
        <v>3</v>
      </c>
      <c r="K36" s="2">
        <v>4</v>
      </c>
      <c r="L36" s="2">
        <v>5</v>
      </c>
      <c r="N36" s="2">
        <f t="shared" si="0"/>
        <v>18</v>
      </c>
      <c r="O36" s="2">
        <f t="shared" si="1"/>
        <v>9</v>
      </c>
    </row>
    <row r="37" spans="2:15">
      <c r="B37" s="3" t="s">
        <v>43</v>
      </c>
      <c r="C37" s="2">
        <v>0</v>
      </c>
      <c r="D37" s="2">
        <v>2</v>
      </c>
      <c r="E37" s="2">
        <v>0</v>
      </c>
      <c r="F37" s="2">
        <v>1</v>
      </c>
      <c r="G37" s="2">
        <v>0</v>
      </c>
      <c r="H37" s="2">
        <v>2</v>
      </c>
      <c r="I37" s="2">
        <v>0</v>
      </c>
      <c r="J37" s="2">
        <v>1.5</v>
      </c>
      <c r="K37" s="2">
        <v>2</v>
      </c>
      <c r="L37" s="2">
        <v>3</v>
      </c>
      <c r="N37" s="2">
        <f t="shared" si="0"/>
        <v>7</v>
      </c>
      <c r="O37" s="2">
        <f t="shared" si="1"/>
        <v>4.5</v>
      </c>
    </row>
    <row r="38" spans="2:15">
      <c r="N38" s="2">
        <f>COUNTIF(N8:N37, "&gt;=" &amp;N4/2)</f>
        <v>23</v>
      </c>
      <c r="O38" s="2">
        <f>COUNTIF(O8:O37, "&gt;=" &amp;O4/2)</f>
        <v>18</v>
      </c>
    </row>
    <row r="39" spans="2:15">
      <c r="N39" s="11">
        <f>N38*100/30</f>
        <v>76.666666666666671</v>
      </c>
      <c r="O39" s="11">
        <f>(O38*100/30)</f>
        <v>60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39"/>
  <sheetViews>
    <sheetView topLeftCell="E22" workbookViewId="0">
      <selection activeCell="O38" sqref="O38"/>
    </sheetView>
  </sheetViews>
  <sheetFormatPr defaultRowHeight="15"/>
  <cols>
    <col min="2" max="2" width="10.42578125" bestFit="1" customWidth="1"/>
    <col min="16" max="16" width="11.28515625" bestFit="1" customWidth="1"/>
    <col min="19" max="19" width="11.28515625" bestFit="1" customWidth="1"/>
  </cols>
  <sheetData>
    <row r="3" spans="2:19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N3" s="3" t="s">
        <v>57</v>
      </c>
      <c r="O3" s="3" t="s">
        <v>56</v>
      </c>
    </row>
    <row r="4" spans="2:19">
      <c r="B4" s="2" t="s">
        <v>11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5</v>
      </c>
      <c r="I4" s="2">
        <v>5</v>
      </c>
      <c r="J4" s="2">
        <v>5</v>
      </c>
      <c r="K4" s="2">
        <v>10</v>
      </c>
      <c r="L4" s="2">
        <v>10</v>
      </c>
      <c r="N4" s="2">
        <f>(C4+D4+E4+G4+J4+K4)</f>
        <v>27</v>
      </c>
      <c r="O4" s="2">
        <f>(F4+H4+I4+L4)</f>
        <v>23</v>
      </c>
      <c r="R4" s="11" t="s">
        <v>13</v>
      </c>
      <c r="S4" s="11" t="s">
        <v>107</v>
      </c>
    </row>
    <row r="5" spans="2:19">
      <c r="B5" s="2" t="s">
        <v>12</v>
      </c>
      <c r="C5" s="2" t="s">
        <v>57</v>
      </c>
      <c r="D5" s="2" t="s">
        <v>57</v>
      </c>
      <c r="E5" s="2" t="s">
        <v>57</v>
      </c>
      <c r="F5" s="2" t="s">
        <v>56</v>
      </c>
      <c r="G5" s="2" t="s">
        <v>57</v>
      </c>
      <c r="H5" s="2" t="s">
        <v>56</v>
      </c>
      <c r="I5" s="2" t="s">
        <v>56</v>
      </c>
      <c r="J5" s="2" t="s">
        <v>57</v>
      </c>
      <c r="K5" s="2" t="s">
        <v>57</v>
      </c>
      <c r="L5" s="2" t="s">
        <v>56</v>
      </c>
      <c r="N5" s="3" t="s">
        <v>13</v>
      </c>
      <c r="O5" s="3" t="s">
        <v>13</v>
      </c>
      <c r="R5" s="3">
        <v>1</v>
      </c>
      <c r="S5" s="1" t="s">
        <v>101</v>
      </c>
    </row>
    <row r="6" spans="2:19">
      <c r="B6" s="2" t="s">
        <v>13</v>
      </c>
      <c r="C6" s="2">
        <v>2</v>
      </c>
      <c r="D6" s="2">
        <v>3</v>
      </c>
      <c r="E6" s="2">
        <v>4</v>
      </c>
      <c r="F6" s="2">
        <v>3</v>
      </c>
      <c r="G6" s="2">
        <v>2</v>
      </c>
      <c r="H6" s="2">
        <v>4</v>
      </c>
      <c r="I6" s="2">
        <v>3</v>
      </c>
      <c r="J6" s="2">
        <v>2</v>
      </c>
      <c r="K6" s="2">
        <v>2</v>
      </c>
      <c r="L6" s="2">
        <v>4</v>
      </c>
      <c r="N6" s="1">
        <f>((C6*C4)+(D6*D4)+(E6*E4)+(G6*G4)+(J6*J4)+(K6*K4))/N4</f>
        <v>2.3333333333333335</v>
      </c>
      <c r="O6" s="1">
        <f>((F6*F4)+(H6*H4)+(I6*I4)+(L6*L4))/O4</f>
        <v>3.652173913043478</v>
      </c>
      <c r="R6" s="2">
        <v>2</v>
      </c>
      <c r="S6" s="1" t="s">
        <v>102</v>
      </c>
    </row>
    <row r="7" spans="2:19">
      <c r="R7" s="2">
        <v>3</v>
      </c>
      <c r="S7" s="1" t="s">
        <v>103</v>
      </c>
    </row>
    <row r="8" spans="2:19">
      <c r="B8" s="3" t="s">
        <v>14</v>
      </c>
      <c r="C8" s="2">
        <v>2</v>
      </c>
      <c r="D8" s="2">
        <v>2</v>
      </c>
      <c r="E8" s="2">
        <v>1</v>
      </c>
      <c r="F8" s="2">
        <v>2</v>
      </c>
      <c r="G8" s="2">
        <v>3</v>
      </c>
      <c r="H8" s="2">
        <v>2</v>
      </c>
      <c r="I8" s="2">
        <v>2</v>
      </c>
      <c r="J8" s="2">
        <v>4</v>
      </c>
      <c r="K8" s="2">
        <v>4</v>
      </c>
      <c r="L8" s="2">
        <v>5</v>
      </c>
      <c r="N8" s="2">
        <f t="shared" ref="N8:N37" si="0">(C8+D8+E8+G8+J8+K8)</f>
        <v>16</v>
      </c>
      <c r="O8" s="2">
        <f t="shared" ref="O8:O37" si="1">(F8+H8+I8+L8)</f>
        <v>11</v>
      </c>
      <c r="R8" s="2">
        <v>4</v>
      </c>
      <c r="S8" s="1" t="s">
        <v>104</v>
      </c>
    </row>
    <row r="9" spans="2:19">
      <c r="B9" s="3" t="s">
        <v>15</v>
      </c>
      <c r="C9" s="2">
        <v>1</v>
      </c>
      <c r="D9" s="2">
        <v>3</v>
      </c>
      <c r="E9" s="2">
        <v>0</v>
      </c>
      <c r="F9" s="2">
        <v>0</v>
      </c>
      <c r="G9" s="2">
        <v>2</v>
      </c>
      <c r="H9" s="2">
        <v>3</v>
      </c>
      <c r="I9" s="2">
        <v>3</v>
      </c>
      <c r="J9" s="2">
        <v>5</v>
      </c>
      <c r="K9" s="2">
        <v>6</v>
      </c>
      <c r="L9" s="2">
        <v>4</v>
      </c>
      <c r="N9" s="2">
        <f t="shared" si="0"/>
        <v>17</v>
      </c>
      <c r="O9" s="2">
        <f t="shared" si="1"/>
        <v>10</v>
      </c>
      <c r="R9" s="2">
        <v>5</v>
      </c>
      <c r="S9" s="1" t="s">
        <v>105</v>
      </c>
    </row>
    <row r="10" spans="2:19">
      <c r="B10" s="3" t="s">
        <v>16</v>
      </c>
      <c r="C10" s="2">
        <v>1</v>
      </c>
      <c r="D10" s="2">
        <v>2</v>
      </c>
      <c r="E10" s="2">
        <v>0</v>
      </c>
      <c r="F10" s="2">
        <v>2</v>
      </c>
      <c r="G10" s="2">
        <v>3</v>
      </c>
      <c r="H10" s="2">
        <v>2</v>
      </c>
      <c r="I10" s="2">
        <v>4</v>
      </c>
      <c r="J10" s="2">
        <v>1</v>
      </c>
      <c r="K10" s="2">
        <v>3</v>
      </c>
      <c r="L10" s="2">
        <v>4</v>
      </c>
      <c r="N10" s="2">
        <f t="shared" si="0"/>
        <v>10</v>
      </c>
      <c r="O10" s="2">
        <f t="shared" si="1"/>
        <v>12</v>
      </c>
      <c r="R10" s="2">
        <v>6</v>
      </c>
      <c r="S10" s="1" t="s">
        <v>106</v>
      </c>
    </row>
    <row r="11" spans="2:19">
      <c r="B11" s="3" t="s">
        <v>17</v>
      </c>
      <c r="C11" s="2">
        <v>2</v>
      </c>
      <c r="D11" s="2">
        <v>0</v>
      </c>
      <c r="E11" s="2">
        <v>2</v>
      </c>
      <c r="F11" s="2">
        <v>3</v>
      </c>
      <c r="G11" s="2">
        <v>2</v>
      </c>
      <c r="H11" s="2">
        <v>2</v>
      </c>
      <c r="I11" s="2">
        <v>4</v>
      </c>
      <c r="J11" s="2">
        <v>2</v>
      </c>
      <c r="K11" s="2">
        <v>5</v>
      </c>
      <c r="L11" s="2">
        <v>4</v>
      </c>
      <c r="N11" s="2">
        <f t="shared" si="0"/>
        <v>13</v>
      </c>
      <c r="O11" s="2">
        <f t="shared" si="1"/>
        <v>13</v>
      </c>
    </row>
    <row r="12" spans="2:19">
      <c r="B12" s="3" t="s">
        <v>18</v>
      </c>
      <c r="C12" s="2">
        <v>1</v>
      </c>
      <c r="D12" s="2">
        <v>1</v>
      </c>
      <c r="E12" s="2">
        <v>1</v>
      </c>
      <c r="F12" s="2">
        <v>2</v>
      </c>
      <c r="G12" s="2">
        <v>1</v>
      </c>
      <c r="H12" s="2">
        <v>4</v>
      </c>
      <c r="I12" s="2">
        <v>1</v>
      </c>
      <c r="J12" s="2">
        <v>4</v>
      </c>
      <c r="K12" s="2">
        <v>7</v>
      </c>
      <c r="L12" s="2">
        <v>7</v>
      </c>
      <c r="N12" s="2">
        <f t="shared" si="0"/>
        <v>15</v>
      </c>
      <c r="O12" s="2">
        <f t="shared" si="1"/>
        <v>14</v>
      </c>
    </row>
    <row r="13" spans="2:19">
      <c r="B13" s="3" t="s">
        <v>19</v>
      </c>
      <c r="C13" s="2">
        <v>2</v>
      </c>
      <c r="D13" s="2">
        <v>1</v>
      </c>
      <c r="E13" s="2">
        <v>3</v>
      </c>
      <c r="F13" s="2">
        <v>0</v>
      </c>
      <c r="G13" s="2">
        <v>0</v>
      </c>
      <c r="H13" s="2">
        <v>2</v>
      </c>
      <c r="I13" s="2">
        <v>1</v>
      </c>
      <c r="J13" s="2">
        <v>5</v>
      </c>
      <c r="K13" s="2">
        <v>8</v>
      </c>
      <c r="L13" s="2">
        <v>4</v>
      </c>
      <c r="N13" s="2">
        <f t="shared" si="0"/>
        <v>19</v>
      </c>
      <c r="O13" s="2">
        <f t="shared" si="1"/>
        <v>7</v>
      </c>
    </row>
    <row r="14" spans="2:19">
      <c r="B14" s="3" t="s">
        <v>20</v>
      </c>
      <c r="C14" s="2">
        <v>1</v>
      </c>
      <c r="D14" s="2">
        <v>1</v>
      </c>
      <c r="E14" s="2">
        <v>0</v>
      </c>
      <c r="F14" s="2">
        <v>3</v>
      </c>
      <c r="G14" s="2">
        <v>3</v>
      </c>
      <c r="H14" s="2">
        <v>4</v>
      </c>
      <c r="I14" s="2">
        <v>1</v>
      </c>
      <c r="J14" s="2">
        <v>3</v>
      </c>
      <c r="K14" s="2">
        <v>5</v>
      </c>
      <c r="L14" s="2">
        <v>3</v>
      </c>
      <c r="N14" s="2">
        <f t="shared" si="0"/>
        <v>13</v>
      </c>
      <c r="O14" s="2">
        <f t="shared" si="1"/>
        <v>11</v>
      </c>
    </row>
    <row r="15" spans="2:19">
      <c r="B15" s="3" t="s">
        <v>21</v>
      </c>
      <c r="C15" s="2">
        <v>2</v>
      </c>
      <c r="D15" s="2">
        <v>2</v>
      </c>
      <c r="E15" s="2">
        <v>2</v>
      </c>
      <c r="F15" s="2">
        <v>1</v>
      </c>
      <c r="G15" s="2">
        <v>2</v>
      </c>
      <c r="H15" s="2">
        <v>2</v>
      </c>
      <c r="I15" s="2">
        <v>4</v>
      </c>
      <c r="J15" s="2">
        <v>4</v>
      </c>
      <c r="K15" s="2">
        <v>6</v>
      </c>
      <c r="L15" s="2">
        <v>7</v>
      </c>
      <c r="N15" s="2">
        <f t="shared" si="0"/>
        <v>18</v>
      </c>
      <c r="O15" s="2">
        <f t="shared" si="1"/>
        <v>14</v>
      </c>
    </row>
    <row r="16" spans="2:19">
      <c r="B16" s="3" t="s">
        <v>22</v>
      </c>
      <c r="C16" s="2">
        <v>3</v>
      </c>
      <c r="D16" s="2">
        <v>3</v>
      </c>
      <c r="E16" s="2">
        <v>3</v>
      </c>
      <c r="F16" s="2">
        <v>0</v>
      </c>
      <c r="G16" s="2">
        <v>0</v>
      </c>
      <c r="H16" s="2">
        <v>3</v>
      </c>
      <c r="I16" s="2">
        <v>3</v>
      </c>
      <c r="J16" s="2">
        <v>4</v>
      </c>
      <c r="K16" s="2">
        <v>5</v>
      </c>
      <c r="L16" s="2">
        <v>4</v>
      </c>
      <c r="N16" s="2">
        <f t="shared" si="0"/>
        <v>18</v>
      </c>
      <c r="O16" s="2">
        <f t="shared" si="1"/>
        <v>10</v>
      </c>
    </row>
    <row r="17" spans="2:15">
      <c r="B17" s="3" t="s">
        <v>23</v>
      </c>
      <c r="C17" s="2">
        <v>1</v>
      </c>
      <c r="D17" s="2">
        <v>1</v>
      </c>
      <c r="E17" s="2">
        <v>2</v>
      </c>
      <c r="F17" s="2">
        <v>0</v>
      </c>
      <c r="G17" s="2">
        <v>2</v>
      </c>
      <c r="H17" s="2">
        <v>2</v>
      </c>
      <c r="I17" s="2">
        <v>4</v>
      </c>
      <c r="J17" s="2">
        <v>3</v>
      </c>
      <c r="K17" s="2">
        <v>4</v>
      </c>
      <c r="L17" s="2">
        <v>4</v>
      </c>
      <c r="N17" s="2">
        <f t="shared" si="0"/>
        <v>13</v>
      </c>
      <c r="O17" s="2">
        <f t="shared" si="1"/>
        <v>10</v>
      </c>
    </row>
    <row r="18" spans="2:15">
      <c r="B18" s="3" t="s">
        <v>24</v>
      </c>
      <c r="C18" s="2">
        <v>0</v>
      </c>
      <c r="D18" s="2">
        <v>1</v>
      </c>
      <c r="E18" s="2">
        <v>0</v>
      </c>
      <c r="F18" s="2">
        <v>2</v>
      </c>
      <c r="G18" s="2">
        <v>3</v>
      </c>
      <c r="H18" s="2">
        <v>1</v>
      </c>
      <c r="I18" s="2">
        <v>1</v>
      </c>
      <c r="J18" s="2">
        <v>4</v>
      </c>
      <c r="K18" s="2">
        <v>7</v>
      </c>
      <c r="L18" s="2">
        <v>4</v>
      </c>
      <c r="N18" s="2">
        <f t="shared" si="0"/>
        <v>15</v>
      </c>
      <c r="O18" s="2">
        <f t="shared" si="1"/>
        <v>8</v>
      </c>
    </row>
    <row r="19" spans="2:15">
      <c r="B19" s="3" t="s">
        <v>25</v>
      </c>
      <c r="C19" s="2">
        <v>0</v>
      </c>
      <c r="D19" s="2">
        <v>2</v>
      </c>
      <c r="E19" s="2">
        <v>1</v>
      </c>
      <c r="F19" s="2">
        <v>1</v>
      </c>
      <c r="G19" s="2">
        <v>2</v>
      </c>
      <c r="H19" s="2">
        <v>2</v>
      </c>
      <c r="I19" s="2">
        <v>1</v>
      </c>
      <c r="J19" s="2">
        <v>3</v>
      </c>
      <c r="K19" s="2">
        <v>2</v>
      </c>
      <c r="L19" s="2">
        <v>1</v>
      </c>
      <c r="N19" s="2">
        <f t="shared" si="0"/>
        <v>10</v>
      </c>
      <c r="O19" s="2">
        <f t="shared" si="1"/>
        <v>5</v>
      </c>
    </row>
    <row r="20" spans="2:15">
      <c r="B20" s="3" t="s">
        <v>26</v>
      </c>
      <c r="C20" s="2">
        <v>2</v>
      </c>
      <c r="D20" s="2">
        <v>1</v>
      </c>
      <c r="E20" s="2">
        <v>1</v>
      </c>
      <c r="F20" s="2">
        <v>3</v>
      </c>
      <c r="G20" s="2">
        <v>0</v>
      </c>
      <c r="H20" s="2">
        <v>4</v>
      </c>
      <c r="I20" s="2">
        <v>2</v>
      </c>
      <c r="J20" s="2">
        <v>4</v>
      </c>
      <c r="K20" s="2">
        <v>4</v>
      </c>
      <c r="L20" s="2">
        <v>4</v>
      </c>
      <c r="N20" s="2">
        <f t="shared" si="0"/>
        <v>12</v>
      </c>
      <c r="O20" s="2">
        <f t="shared" si="1"/>
        <v>13</v>
      </c>
    </row>
    <row r="21" spans="2:15">
      <c r="B21" s="3" t="s">
        <v>27</v>
      </c>
      <c r="C21" s="2">
        <v>1</v>
      </c>
      <c r="D21" s="2">
        <v>2</v>
      </c>
      <c r="E21" s="2">
        <v>1</v>
      </c>
      <c r="F21" s="2">
        <v>2</v>
      </c>
      <c r="G21" s="2">
        <v>1</v>
      </c>
      <c r="H21" s="2">
        <v>2</v>
      </c>
      <c r="I21" s="2">
        <v>4</v>
      </c>
      <c r="J21" s="2">
        <v>5</v>
      </c>
      <c r="K21" s="2">
        <v>7</v>
      </c>
      <c r="L21" s="2">
        <v>7</v>
      </c>
      <c r="N21" s="2">
        <f t="shared" si="0"/>
        <v>17</v>
      </c>
      <c r="O21" s="2">
        <f t="shared" si="1"/>
        <v>15</v>
      </c>
    </row>
    <row r="22" spans="2:15">
      <c r="B22" s="3" t="s">
        <v>28</v>
      </c>
      <c r="C22" s="2">
        <v>3</v>
      </c>
      <c r="D22" s="2">
        <v>1</v>
      </c>
      <c r="E22" s="2">
        <v>2</v>
      </c>
      <c r="F22" s="2">
        <v>3</v>
      </c>
      <c r="G22" s="2">
        <v>1</v>
      </c>
      <c r="H22" s="2">
        <v>3</v>
      </c>
      <c r="I22" s="2">
        <v>2</v>
      </c>
      <c r="J22" s="2">
        <v>3</v>
      </c>
      <c r="K22" s="2">
        <v>6</v>
      </c>
      <c r="L22" s="2">
        <v>6</v>
      </c>
      <c r="N22" s="2">
        <f t="shared" si="0"/>
        <v>16</v>
      </c>
      <c r="O22" s="2">
        <f t="shared" si="1"/>
        <v>14</v>
      </c>
    </row>
    <row r="23" spans="2:15">
      <c r="B23" s="3" t="s">
        <v>29</v>
      </c>
      <c r="C23" s="2">
        <v>2</v>
      </c>
      <c r="D23" s="2">
        <v>2</v>
      </c>
      <c r="E23" s="2">
        <v>1</v>
      </c>
      <c r="F23" s="2">
        <v>2</v>
      </c>
      <c r="G23" s="2">
        <v>1</v>
      </c>
      <c r="H23" s="2">
        <v>2</v>
      </c>
      <c r="I23" s="2">
        <v>3</v>
      </c>
      <c r="J23" s="2">
        <v>4</v>
      </c>
      <c r="K23" s="2">
        <v>5</v>
      </c>
      <c r="L23" s="2">
        <v>3</v>
      </c>
      <c r="N23" s="2">
        <f t="shared" si="0"/>
        <v>15</v>
      </c>
      <c r="O23" s="2">
        <f t="shared" si="1"/>
        <v>10</v>
      </c>
    </row>
    <row r="24" spans="2:15">
      <c r="B24" s="3" t="s">
        <v>30</v>
      </c>
      <c r="C24" s="2">
        <v>3</v>
      </c>
      <c r="D24" s="2">
        <v>3</v>
      </c>
      <c r="E24" s="2">
        <v>2</v>
      </c>
      <c r="F24" s="2">
        <v>1</v>
      </c>
      <c r="G24" s="2">
        <v>2</v>
      </c>
      <c r="H24" s="2">
        <v>3</v>
      </c>
      <c r="I24" s="2">
        <v>4</v>
      </c>
      <c r="J24" s="2">
        <v>4</v>
      </c>
      <c r="K24" s="2">
        <v>6</v>
      </c>
      <c r="L24" s="2">
        <v>5</v>
      </c>
      <c r="N24" s="2">
        <f t="shared" si="0"/>
        <v>20</v>
      </c>
      <c r="O24" s="2">
        <f t="shared" si="1"/>
        <v>13</v>
      </c>
    </row>
    <row r="25" spans="2:15">
      <c r="B25" s="3" t="s">
        <v>31</v>
      </c>
      <c r="C25" s="2">
        <v>2</v>
      </c>
      <c r="D25" s="2">
        <v>1</v>
      </c>
      <c r="E25" s="2">
        <v>1</v>
      </c>
      <c r="F25" s="2">
        <v>1</v>
      </c>
      <c r="G25" s="2">
        <v>1</v>
      </c>
      <c r="H25" s="2">
        <v>4</v>
      </c>
      <c r="I25" s="2">
        <v>4</v>
      </c>
      <c r="J25" s="2">
        <v>3</v>
      </c>
      <c r="K25" s="2">
        <v>5</v>
      </c>
      <c r="L25" s="2">
        <v>6</v>
      </c>
      <c r="N25" s="2">
        <f t="shared" si="0"/>
        <v>13</v>
      </c>
      <c r="O25" s="2">
        <f t="shared" si="1"/>
        <v>15</v>
      </c>
    </row>
    <row r="26" spans="2:15">
      <c r="B26" s="3" t="s">
        <v>32</v>
      </c>
      <c r="C26" s="2">
        <v>1</v>
      </c>
      <c r="D26" s="2">
        <v>0</v>
      </c>
      <c r="E26" s="2">
        <v>2</v>
      </c>
      <c r="F26" s="2">
        <v>2</v>
      </c>
      <c r="G26" s="2">
        <v>2</v>
      </c>
      <c r="H26" s="2">
        <v>4</v>
      </c>
      <c r="I26" s="2">
        <v>3</v>
      </c>
      <c r="J26" s="2">
        <v>3</v>
      </c>
      <c r="K26" s="2">
        <v>4</v>
      </c>
      <c r="L26" s="2">
        <v>4</v>
      </c>
      <c r="N26" s="2">
        <f t="shared" si="0"/>
        <v>12</v>
      </c>
      <c r="O26" s="2">
        <f t="shared" si="1"/>
        <v>13</v>
      </c>
    </row>
    <row r="27" spans="2:15">
      <c r="B27" s="3" t="s">
        <v>33</v>
      </c>
      <c r="C27" s="2">
        <v>1</v>
      </c>
      <c r="D27" s="2">
        <v>0</v>
      </c>
      <c r="E27" s="2">
        <v>3</v>
      </c>
      <c r="F27" s="2">
        <v>1</v>
      </c>
      <c r="G27" s="2">
        <v>1</v>
      </c>
      <c r="H27" s="2">
        <v>2</v>
      </c>
      <c r="I27" s="2">
        <v>4</v>
      </c>
      <c r="J27" s="2">
        <v>5</v>
      </c>
      <c r="K27" s="2">
        <v>7</v>
      </c>
      <c r="L27" s="2">
        <v>7</v>
      </c>
      <c r="N27" s="2">
        <f t="shared" si="0"/>
        <v>17</v>
      </c>
      <c r="O27" s="2">
        <f t="shared" si="1"/>
        <v>14</v>
      </c>
    </row>
    <row r="28" spans="2:15">
      <c r="B28" s="3" t="s">
        <v>34</v>
      </c>
      <c r="C28" s="2">
        <v>2</v>
      </c>
      <c r="D28" s="2">
        <v>0</v>
      </c>
      <c r="E28" s="2">
        <v>2</v>
      </c>
      <c r="F28" s="2">
        <v>1</v>
      </c>
      <c r="G28" s="2">
        <v>2</v>
      </c>
      <c r="H28" s="2">
        <v>1</v>
      </c>
      <c r="I28" s="2">
        <v>3</v>
      </c>
      <c r="J28" s="2">
        <v>1</v>
      </c>
      <c r="K28" s="2">
        <v>2</v>
      </c>
      <c r="L28" s="2">
        <v>2</v>
      </c>
      <c r="N28" s="2">
        <f t="shared" si="0"/>
        <v>9</v>
      </c>
      <c r="O28" s="2">
        <f t="shared" si="1"/>
        <v>7</v>
      </c>
    </row>
    <row r="29" spans="2:15">
      <c r="B29" s="3" t="s">
        <v>35</v>
      </c>
      <c r="C29" s="2">
        <v>1</v>
      </c>
      <c r="D29" s="2">
        <v>1</v>
      </c>
      <c r="E29" s="2">
        <v>1</v>
      </c>
      <c r="F29" s="2">
        <v>0</v>
      </c>
      <c r="G29" s="2">
        <v>3</v>
      </c>
      <c r="H29" s="2">
        <v>2</v>
      </c>
      <c r="I29" s="2">
        <v>4</v>
      </c>
      <c r="J29" s="2">
        <v>2</v>
      </c>
      <c r="K29" s="2">
        <v>4</v>
      </c>
      <c r="L29" s="2">
        <v>4</v>
      </c>
      <c r="N29" s="2">
        <f t="shared" si="0"/>
        <v>12</v>
      </c>
      <c r="O29" s="2">
        <f t="shared" si="1"/>
        <v>10</v>
      </c>
    </row>
    <row r="30" spans="2:15">
      <c r="B30" s="3" t="s">
        <v>36</v>
      </c>
      <c r="C30" s="2">
        <v>2</v>
      </c>
      <c r="D30" s="2">
        <v>1</v>
      </c>
      <c r="E30" s="2">
        <v>3</v>
      </c>
      <c r="F30" s="2">
        <v>0</v>
      </c>
      <c r="G30" s="2">
        <v>1</v>
      </c>
      <c r="H30" s="2">
        <v>4</v>
      </c>
      <c r="I30" s="2">
        <v>2</v>
      </c>
      <c r="J30" s="2">
        <v>4</v>
      </c>
      <c r="K30" s="2">
        <v>7</v>
      </c>
      <c r="L30" s="2">
        <v>7</v>
      </c>
      <c r="N30" s="2">
        <f t="shared" si="0"/>
        <v>18</v>
      </c>
      <c r="O30" s="2">
        <f t="shared" si="1"/>
        <v>13</v>
      </c>
    </row>
    <row r="31" spans="2:15">
      <c r="B31" s="3" t="s">
        <v>37</v>
      </c>
      <c r="C31" s="2">
        <v>1</v>
      </c>
      <c r="D31" s="2">
        <v>1</v>
      </c>
      <c r="E31" s="2">
        <v>2</v>
      </c>
      <c r="F31" s="2">
        <v>3</v>
      </c>
      <c r="G31" s="2">
        <v>0</v>
      </c>
      <c r="H31" s="2">
        <v>2</v>
      </c>
      <c r="I31" s="2">
        <v>3</v>
      </c>
      <c r="J31" s="2">
        <v>5</v>
      </c>
      <c r="K31" s="2">
        <v>6</v>
      </c>
      <c r="L31" s="2">
        <v>6</v>
      </c>
      <c r="N31" s="2">
        <f t="shared" si="0"/>
        <v>15</v>
      </c>
      <c r="O31" s="2">
        <f t="shared" si="1"/>
        <v>14</v>
      </c>
    </row>
    <row r="32" spans="2:15">
      <c r="B32" s="3" t="s">
        <v>38</v>
      </c>
      <c r="C32" s="2">
        <v>2</v>
      </c>
      <c r="D32" s="2">
        <v>2</v>
      </c>
      <c r="E32" s="2">
        <v>3</v>
      </c>
      <c r="F32" s="2">
        <v>2</v>
      </c>
      <c r="G32" s="2">
        <v>0</v>
      </c>
      <c r="H32" s="2">
        <v>3</v>
      </c>
      <c r="I32" s="2">
        <v>3</v>
      </c>
      <c r="J32" s="2">
        <v>2</v>
      </c>
      <c r="K32" s="2">
        <v>5</v>
      </c>
      <c r="L32" s="2">
        <v>5</v>
      </c>
      <c r="N32" s="2">
        <f t="shared" si="0"/>
        <v>14</v>
      </c>
      <c r="O32" s="2">
        <f t="shared" si="1"/>
        <v>13</v>
      </c>
    </row>
    <row r="33" spans="2:15">
      <c r="B33" s="3" t="s">
        <v>39</v>
      </c>
      <c r="C33" s="2">
        <v>3</v>
      </c>
      <c r="D33" s="2">
        <v>1</v>
      </c>
      <c r="E33" s="2">
        <v>2</v>
      </c>
      <c r="F33" s="2">
        <v>2</v>
      </c>
      <c r="G33" s="2">
        <v>1</v>
      </c>
      <c r="H33" s="2">
        <v>3</v>
      </c>
      <c r="I33" s="2">
        <v>3</v>
      </c>
      <c r="J33" s="2">
        <v>2</v>
      </c>
      <c r="K33" s="2">
        <v>4</v>
      </c>
      <c r="L33" s="2">
        <v>5</v>
      </c>
      <c r="N33" s="2">
        <f t="shared" si="0"/>
        <v>13</v>
      </c>
      <c r="O33" s="2">
        <f t="shared" si="1"/>
        <v>13</v>
      </c>
    </row>
    <row r="34" spans="2:15">
      <c r="B34" s="3" t="s">
        <v>40</v>
      </c>
      <c r="C34" s="2">
        <v>1</v>
      </c>
      <c r="D34" s="2">
        <v>2</v>
      </c>
      <c r="E34" s="2">
        <v>1</v>
      </c>
      <c r="F34" s="2">
        <v>3</v>
      </c>
      <c r="G34" s="2">
        <v>3</v>
      </c>
      <c r="H34" s="2">
        <v>4</v>
      </c>
      <c r="I34" s="2">
        <v>3</v>
      </c>
      <c r="J34" s="2">
        <v>3</v>
      </c>
      <c r="K34" s="2">
        <v>3</v>
      </c>
      <c r="L34" s="2">
        <v>3</v>
      </c>
      <c r="N34" s="2">
        <f t="shared" si="0"/>
        <v>13</v>
      </c>
      <c r="O34" s="2">
        <f t="shared" si="1"/>
        <v>13</v>
      </c>
    </row>
    <row r="35" spans="2:15">
      <c r="B35" s="3" t="s">
        <v>41</v>
      </c>
      <c r="C35" s="2">
        <v>0</v>
      </c>
      <c r="D35" s="2">
        <v>1</v>
      </c>
      <c r="E35" s="2">
        <v>1</v>
      </c>
      <c r="F35" s="2">
        <v>2</v>
      </c>
      <c r="G35" s="2">
        <v>1</v>
      </c>
      <c r="H35" s="2">
        <v>3</v>
      </c>
      <c r="I35" s="2">
        <v>4</v>
      </c>
      <c r="J35" s="2">
        <v>4</v>
      </c>
      <c r="K35" s="2">
        <v>6</v>
      </c>
      <c r="L35" s="2">
        <v>5</v>
      </c>
      <c r="N35" s="2">
        <f t="shared" si="0"/>
        <v>13</v>
      </c>
      <c r="O35" s="2">
        <f t="shared" si="1"/>
        <v>14</v>
      </c>
    </row>
    <row r="36" spans="2:15">
      <c r="B36" s="3" t="s">
        <v>42</v>
      </c>
      <c r="C36" s="2">
        <v>0</v>
      </c>
      <c r="D36" s="2">
        <v>2</v>
      </c>
      <c r="E36" s="2">
        <v>2</v>
      </c>
      <c r="F36" s="2">
        <v>3</v>
      </c>
      <c r="G36" s="2">
        <v>0</v>
      </c>
      <c r="H36" s="2">
        <v>4</v>
      </c>
      <c r="I36" s="2">
        <v>2</v>
      </c>
      <c r="J36" s="2">
        <v>4</v>
      </c>
      <c r="K36" s="2">
        <v>7</v>
      </c>
      <c r="L36" s="2">
        <v>7</v>
      </c>
      <c r="N36" s="2">
        <f t="shared" si="0"/>
        <v>15</v>
      </c>
      <c r="O36" s="2">
        <f t="shared" si="1"/>
        <v>16</v>
      </c>
    </row>
    <row r="37" spans="2:15">
      <c r="B37" s="3" t="s">
        <v>43</v>
      </c>
      <c r="C37" s="2">
        <v>3</v>
      </c>
      <c r="D37" s="2">
        <v>3</v>
      </c>
      <c r="E37" s="2">
        <v>1</v>
      </c>
      <c r="F37" s="2">
        <v>2</v>
      </c>
      <c r="G37" s="2">
        <v>2</v>
      </c>
      <c r="H37" s="2">
        <v>3</v>
      </c>
      <c r="I37" s="2">
        <v>3</v>
      </c>
      <c r="J37" s="2">
        <v>3</v>
      </c>
      <c r="K37" s="2">
        <v>4</v>
      </c>
      <c r="L37" s="2">
        <v>4</v>
      </c>
      <c r="N37" s="2">
        <f t="shared" si="0"/>
        <v>16</v>
      </c>
      <c r="O37" s="2">
        <f t="shared" si="1"/>
        <v>12</v>
      </c>
    </row>
    <row r="38" spans="2:15">
      <c r="N38" s="2">
        <f>COUNTIF(N8:N37, "&gt;=" &amp;N4/2)</f>
        <v>17</v>
      </c>
      <c r="O38" s="2">
        <f>COUNTIF(O8:O37, "&gt;=" &amp;O4/2)</f>
        <v>19</v>
      </c>
    </row>
    <row r="39" spans="2:15">
      <c r="N39" s="11">
        <f>N38*100/30</f>
        <v>56.666666666666664</v>
      </c>
      <c r="O39" s="11">
        <f>(O38*100/30)</f>
        <v>63.333333333333336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9"/>
  <sheetViews>
    <sheetView topLeftCell="A3" workbookViewId="0">
      <selection activeCell="K11" sqref="K11"/>
    </sheetView>
  </sheetViews>
  <sheetFormatPr defaultRowHeight="15"/>
  <cols>
    <col min="2" max="2" width="10.42578125" bestFit="1" customWidth="1"/>
    <col min="11" max="11" width="11.28515625" bestFit="1" customWidth="1"/>
  </cols>
  <sheetData>
    <row r="3" spans="2:12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5"/>
      <c r="I3" s="5"/>
      <c r="J3" s="11" t="s">
        <v>13</v>
      </c>
      <c r="K3" s="11" t="s">
        <v>107</v>
      </c>
      <c r="L3" s="5"/>
    </row>
    <row r="4" spans="2:12">
      <c r="B4" s="2" t="s">
        <v>11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5"/>
      <c r="I4" s="5"/>
      <c r="J4" s="3">
        <v>1</v>
      </c>
      <c r="K4" s="1" t="s">
        <v>101</v>
      </c>
      <c r="L4" s="5"/>
    </row>
    <row r="5" spans="2:12">
      <c r="B5" s="2" t="s">
        <v>12</v>
      </c>
      <c r="C5" s="2" t="s">
        <v>54</v>
      </c>
      <c r="D5" s="2" t="s">
        <v>55</v>
      </c>
      <c r="E5" s="2" t="s">
        <v>57</v>
      </c>
      <c r="F5" s="2" t="s">
        <v>56</v>
      </c>
      <c r="G5" s="8" t="s">
        <v>58</v>
      </c>
      <c r="H5" s="5"/>
      <c r="I5" s="5"/>
      <c r="J5" s="2">
        <v>2</v>
      </c>
      <c r="K5" s="1" t="s">
        <v>102</v>
      </c>
      <c r="L5" s="5"/>
    </row>
    <row r="6" spans="2:12">
      <c r="B6" s="2" t="s">
        <v>13</v>
      </c>
      <c r="C6" s="2">
        <v>3</v>
      </c>
      <c r="D6" s="2">
        <v>4</v>
      </c>
      <c r="E6" s="2">
        <v>2</v>
      </c>
      <c r="F6" s="2">
        <v>4</v>
      </c>
      <c r="G6" s="2">
        <v>5</v>
      </c>
      <c r="H6" s="5"/>
      <c r="I6" s="5"/>
      <c r="J6" s="2">
        <v>3</v>
      </c>
      <c r="K6" s="1" t="s">
        <v>103</v>
      </c>
      <c r="L6" s="5"/>
    </row>
    <row r="7" spans="2:12">
      <c r="H7" s="6"/>
      <c r="I7" s="6"/>
      <c r="J7" s="2">
        <v>4</v>
      </c>
      <c r="K7" s="1" t="s">
        <v>104</v>
      </c>
      <c r="L7" s="6"/>
    </row>
    <row r="8" spans="2:12">
      <c r="B8" s="3" t="s">
        <v>14</v>
      </c>
      <c r="C8" s="2">
        <v>3</v>
      </c>
      <c r="D8" s="2">
        <v>1</v>
      </c>
      <c r="E8" s="2">
        <v>2</v>
      </c>
      <c r="F8" s="2">
        <v>4</v>
      </c>
      <c r="G8" s="2">
        <v>1</v>
      </c>
      <c r="H8" s="6"/>
      <c r="I8" s="6"/>
      <c r="J8" s="2">
        <v>5</v>
      </c>
      <c r="K8" s="1" t="s">
        <v>105</v>
      </c>
      <c r="L8" s="6"/>
    </row>
    <row r="9" spans="2:12">
      <c r="B9" s="3" t="s">
        <v>15</v>
      </c>
      <c r="C9" s="2">
        <v>3</v>
      </c>
      <c r="D9" s="2">
        <v>2</v>
      </c>
      <c r="E9" s="2">
        <v>3</v>
      </c>
      <c r="F9" s="2">
        <v>1</v>
      </c>
      <c r="G9" s="2">
        <v>2</v>
      </c>
      <c r="H9" s="6"/>
      <c r="I9" s="6"/>
      <c r="J9" s="2">
        <v>6</v>
      </c>
      <c r="K9" s="1" t="s">
        <v>106</v>
      </c>
      <c r="L9" s="6"/>
    </row>
    <row r="10" spans="2:12">
      <c r="B10" s="3" t="s">
        <v>16</v>
      </c>
      <c r="C10" s="2">
        <v>2</v>
      </c>
      <c r="D10" s="2">
        <v>2</v>
      </c>
      <c r="E10" s="2">
        <v>4</v>
      </c>
      <c r="F10" s="2">
        <v>3</v>
      </c>
      <c r="G10" s="2">
        <v>4</v>
      </c>
      <c r="H10" s="6"/>
      <c r="I10" s="6"/>
      <c r="J10" s="6"/>
      <c r="K10" s="6"/>
      <c r="L10" s="6"/>
    </row>
    <row r="11" spans="2:12">
      <c r="B11" s="3" t="s">
        <v>17</v>
      </c>
      <c r="C11" s="2">
        <v>4</v>
      </c>
      <c r="D11" s="2">
        <v>4</v>
      </c>
      <c r="E11" s="2">
        <v>2</v>
      </c>
      <c r="F11" s="2">
        <v>4</v>
      </c>
      <c r="G11" s="2">
        <v>1</v>
      </c>
      <c r="H11" s="6"/>
      <c r="I11" s="6"/>
      <c r="J11" s="6"/>
      <c r="K11" s="6"/>
      <c r="L11" s="6"/>
    </row>
    <row r="12" spans="2:12">
      <c r="B12" s="3" t="s">
        <v>18</v>
      </c>
      <c r="C12" s="2">
        <v>0</v>
      </c>
      <c r="D12" s="2">
        <v>2</v>
      </c>
      <c r="E12" s="2">
        <v>1</v>
      </c>
      <c r="F12" s="2">
        <v>3</v>
      </c>
      <c r="G12" s="2">
        <v>3</v>
      </c>
      <c r="H12" s="6"/>
      <c r="I12" s="6"/>
      <c r="J12" s="6"/>
      <c r="K12" s="6"/>
      <c r="L12" s="6"/>
    </row>
    <row r="13" spans="2:12">
      <c r="B13" s="3" t="s">
        <v>19</v>
      </c>
      <c r="C13" s="2">
        <v>0</v>
      </c>
      <c r="D13" s="2">
        <v>2</v>
      </c>
      <c r="E13" s="2">
        <v>4</v>
      </c>
      <c r="F13" s="2">
        <v>1</v>
      </c>
      <c r="G13" s="2">
        <v>4</v>
      </c>
      <c r="H13" s="6"/>
      <c r="I13" s="6"/>
      <c r="J13" s="6"/>
      <c r="K13" s="6"/>
      <c r="L13" s="6"/>
    </row>
    <row r="14" spans="2:12">
      <c r="B14" s="3" t="s">
        <v>20</v>
      </c>
      <c r="C14" s="2">
        <v>3</v>
      </c>
      <c r="D14" s="2">
        <v>0</v>
      </c>
      <c r="E14" s="2">
        <v>1</v>
      </c>
      <c r="F14" s="2">
        <v>2</v>
      </c>
      <c r="G14" s="2">
        <v>1</v>
      </c>
      <c r="H14" s="6"/>
      <c r="I14" s="6"/>
      <c r="J14" s="6"/>
      <c r="K14" s="6"/>
      <c r="L14" s="6"/>
    </row>
    <row r="15" spans="2:12">
      <c r="B15" s="3" t="s">
        <v>21</v>
      </c>
      <c r="C15" s="2">
        <v>4</v>
      </c>
      <c r="D15" s="2">
        <v>3</v>
      </c>
      <c r="E15" s="2">
        <v>3</v>
      </c>
      <c r="F15" s="2">
        <v>3</v>
      </c>
      <c r="G15" s="2">
        <v>4</v>
      </c>
      <c r="H15" s="6"/>
      <c r="I15" s="6"/>
      <c r="J15" s="6"/>
      <c r="K15" s="6"/>
      <c r="L15" s="6"/>
    </row>
    <row r="16" spans="2:12">
      <c r="B16" s="3" t="s">
        <v>22</v>
      </c>
      <c r="C16" s="2">
        <v>0</v>
      </c>
      <c r="D16" s="2">
        <v>3</v>
      </c>
      <c r="E16" s="2">
        <v>2</v>
      </c>
      <c r="F16" s="2">
        <v>2</v>
      </c>
      <c r="G16" s="2">
        <v>1</v>
      </c>
      <c r="H16" s="6"/>
      <c r="I16" s="6"/>
      <c r="J16" s="6"/>
      <c r="K16" s="6"/>
      <c r="L16" s="6"/>
    </row>
    <row r="17" spans="2:12">
      <c r="B17" s="3" t="s">
        <v>23</v>
      </c>
      <c r="C17" s="2">
        <v>2</v>
      </c>
      <c r="D17" s="2">
        <v>0</v>
      </c>
      <c r="E17" s="2">
        <v>4</v>
      </c>
      <c r="F17" s="2">
        <v>0</v>
      </c>
      <c r="G17" s="2">
        <v>3</v>
      </c>
      <c r="H17" s="6"/>
      <c r="I17" s="6"/>
      <c r="J17" s="6"/>
      <c r="K17" s="6"/>
      <c r="L17" s="6"/>
    </row>
    <row r="18" spans="2:12">
      <c r="B18" s="3" t="s">
        <v>24</v>
      </c>
      <c r="C18" s="2">
        <v>1</v>
      </c>
      <c r="D18" s="2">
        <v>4</v>
      </c>
      <c r="E18" s="2">
        <v>2</v>
      </c>
      <c r="F18" s="2">
        <v>2</v>
      </c>
      <c r="G18" s="2">
        <v>1</v>
      </c>
      <c r="H18" s="6"/>
      <c r="I18" s="6"/>
      <c r="J18" s="6"/>
      <c r="K18" s="6"/>
      <c r="L18" s="6"/>
    </row>
    <row r="19" spans="2:12">
      <c r="B19" s="3" t="s">
        <v>25</v>
      </c>
      <c r="C19" s="2">
        <v>0</v>
      </c>
      <c r="D19" s="2">
        <v>1</v>
      </c>
      <c r="E19" s="2">
        <v>4</v>
      </c>
      <c r="F19" s="2">
        <v>2</v>
      </c>
      <c r="G19" s="2">
        <v>4</v>
      </c>
      <c r="H19" s="6"/>
      <c r="I19" s="6"/>
      <c r="J19" s="6"/>
      <c r="K19" s="6"/>
      <c r="L19" s="6"/>
    </row>
    <row r="20" spans="2:12">
      <c r="B20" s="3" t="s">
        <v>26</v>
      </c>
      <c r="C20" s="2">
        <v>3</v>
      </c>
      <c r="D20" s="2">
        <v>4</v>
      </c>
      <c r="E20" s="2">
        <v>0</v>
      </c>
      <c r="F20" s="2">
        <v>4</v>
      </c>
      <c r="G20" s="2">
        <v>2</v>
      </c>
      <c r="H20" s="6"/>
      <c r="I20" s="6"/>
      <c r="J20" s="6"/>
      <c r="K20" s="6"/>
      <c r="L20" s="6"/>
    </row>
    <row r="21" spans="2:12">
      <c r="B21" s="3" t="s">
        <v>27</v>
      </c>
      <c r="C21" s="2">
        <v>4</v>
      </c>
      <c r="D21" s="2">
        <v>1</v>
      </c>
      <c r="E21" s="2">
        <v>2</v>
      </c>
      <c r="F21" s="2">
        <v>1</v>
      </c>
      <c r="G21" s="2">
        <v>4</v>
      </c>
      <c r="H21" s="6"/>
      <c r="I21" s="6"/>
      <c r="J21" s="6"/>
      <c r="K21" s="6"/>
      <c r="L21" s="6"/>
    </row>
    <row r="22" spans="2:12">
      <c r="B22" s="3" t="s">
        <v>28</v>
      </c>
      <c r="C22" s="2">
        <v>0</v>
      </c>
      <c r="D22" s="2">
        <v>2</v>
      </c>
      <c r="E22" s="2">
        <v>1</v>
      </c>
      <c r="F22" s="2">
        <v>4</v>
      </c>
      <c r="G22" s="2">
        <v>1</v>
      </c>
      <c r="H22" s="6"/>
      <c r="I22" s="6"/>
      <c r="J22" s="6"/>
      <c r="K22" s="6"/>
      <c r="L22" s="6"/>
    </row>
    <row r="23" spans="2:12">
      <c r="B23" s="3" t="s">
        <v>29</v>
      </c>
      <c r="C23" s="2">
        <v>2</v>
      </c>
      <c r="D23" s="2">
        <v>1</v>
      </c>
      <c r="E23" s="2">
        <v>2</v>
      </c>
      <c r="F23" s="2">
        <v>2</v>
      </c>
      <c r="G23" s="2">
        <v>2</v>
      </c>
      <c r="H23" s="6"/>
      <c r="I23" s="6"/>
      <c r="J23" s="6"/>
      <c r="K23" s="6"/>
      <c r="L23" s="6"/>
    </row>
    <row r="24" spans="2:12">
      <c r="B24" s="3" t="s">
        <v>30</v>
      </c>
      <c r="C24" s="2">
        <v>1</v>
      </c>
      <c r="D24" s="2">
        <v>4</v>
      </c>
      <c r="E24" s="2">
        <v>3</v>
      </c>
      <c r="F24" s="2">
        <v>4</v>
      </c>
      <c r="G24" s="2">
        <v>1</v>
      </c>
      <c r="H24" s="6"/>
      <c r="I24" s="6"/>
      <c r="J24" s="6"/>
      <c r="K24" s="6"/>
      <c r="L24" s="6"/>
    </row>
    <row r="25" spans="2:12">
      <c r="B25" s="3" t="s">
        <v>31</v>
      </c>
      <c r="C25" s="2">
        <v>2</v>
      </c>
      <c r="D25" s="2">
        <v>0</v>
      </c>
      <c r="E25" s="2">
        <v>0</v>
      </c>
      <c r="F25" s="2">
        <v>1</v>
      </c>
      <c r="G25" s="2">
        <v>2</v>
      </c>
      <c r="H25" s="6"/>
      <c r="I25" s="6"/>
      <c r="J25" s="6"/>
      <c r="K25" s="6"/>
      <c r="L25" s="6"/>
    </row>
    <row r="26" spans="2:12">
      <c r="B26" s="3" t="s">
        <v>32</v>
      </c>
      <c r="C26" s="2">
        <v>3</v>
      </c>
      <c r="D26" s="2">
        <v>1.5</v>
      </c>
      <c r="E26" s="2">
        <v>2</v>
      </c>
      <c r="F26" s="2">
        <v>3</v>
      </c>
      <c r="G26" s="2">
        <v>3</v>
      </c>
      <c r="H26" s="6"/>
      <c r="I26" s="6"/>
      <c r="J26" s="6"/>
      <c r="K26" s="6"/>
      <c r="L26" s="6"/>
    </row>
    <row r="27" spans="2:12">
      <c r="B27" s="3" t="s">
        <v>33</v>
      </c>
      <c r="C27" s="2">
        <v>4</v>
      </c>
      <c r="D27" s="2">
        <v>1</v>
      </c>
      <c r="E27" s="2">
        <v>1</v>
      </c>
      <c r="F27" s="2">
        <v>2</v>
      </c>
      <c r="G27" s="2">
        <v>4</v>
      </c>
      <c r="H27" s="6"/>
      <c r="I27" s="6"/>
      <c r="J27" s="6"/>
      <c r="K27" s="6"/>
      <c r="L27" s="6"/>
    </row>
    <row r="28" spans="2:12">
      <c r="B28" s="3" t="s">
        <v>34</v>
      </c>
      <c r="C28" s="2">
        <v>2</v>
      </c>
      <c r="D28" s="2">
        <v>3</v>
      </c>
      <c r="E28" s="2">
        <v>4</v>
      </c>
      <c r="F28" s="2">
        <v>4</v>
      </c>
      <c r="G28" s="2">
        <v>2</v>
      </c>
      <c r="H28" s="6"/>
      <c r="I28" s="6"/>
      <c r="J28" s="6"/>
      <c r="K28" s="6"/>
      <c r="L28" s="6"/>
    </row>
    <row r="29" spans="2:12">
      <c r="B29" s="3" t="s">
        <v>35</v>
      </c>
      <c r="C29" s="2">
        <v>0</v>
      </c>
      <c r="D29" s="2">
        <v>1</v>
      </c>
      <c r="E29" s="2">
        <v>1.5</v>
      </c>
      <c r="F29" s="2">
        <v>2</v>
      </c>
      <c r="G29" s="2">
        <v>1</v>
      </c>
      <c r="H29" s="6"/>
      <c r="I29" s="6"/>
      <c r="J29" s="6"/>
      <c r="K29" s="6"/>
      <c r="L29" s="6"/>
    </row>
    <row r="30" spans="2:12">
      <c r="B30" s="3" t="s">
        <v>36</v>
      </c>
      <c r="C30" s="2">
        <v>4</v>
      </c>
      <c r="D30" s="2">
        <v>2</v>
      </c>
      <c r="E30" s="2">
        <v>3</v>
      </c>
      <c r="F30" s="2">
        <v>0</v>
      </c>
      <c r="G30" s="2">
        <v>4</v>
      </c>
      <c r="H30" s="6"/>
      <c r="I30" s="6"/>
      <c r="J30" s="6"/>
      <c r="K30" s="6"/>
      <c r="L30" s="6"/>
    </row>
    <row r="31" spans="2:12">
      <c r="B31" s="3" t="s">
        <v>37</v>
      </c>
      <c r="C31" s="2">
        <v>4</v>
      </c>
      <c r="D31" s="2">
        <v>1</v>
      </c>
      <c r="E31" s="2">
        <v>1</v>
      </c>
      <c r="F31" s="2">
        <v>3</v>
      </c>
      <c r="G31" s="2">
        <v>1</v>
      </c>
      <c r="H31" s="6"/>
      <c r="I31" s="6"/>
      <c r="J31" s="6"/>
      <c r="K31" s="6"/>
      <c r="L31" s="6"/>
    </row>
    <row r="32" spans="2:12">
      <c r="B32" s="3" t="s">
        <v>38</v>
      </c>
      <c r="C32" s="2">
        <v>3</v>
      </c>
      <c r="D32" s="2">
        <v>1.5</v>
      </c>
      <c r="E32" s="2">
        <v>1</v>
      </c>
      <c r="F32" s="2">
        <v>3</v>
      </c>
      <c r="G32" s="2">
        <v>3</v>
      </c>
      <c r="H32" s="6"/>
      <c r="I32" s="6"/>
      <c r="J32" s="6"/>
      <c r="K32" s="6"/>
      <c r="L32" s="6"/>
    </row>
    <row r="33" spans="2:12">
      <c r="B33" s="3" t="s">
        <v>39</v>
      </c>
      <c r="C33" s="2">
        <v>0</v>
      </c>
      <c r="D33" s="2">
        <v>3</v>
      </c>
      <c r="E33" s="2">
        <v>0</v>
      </c>
      <c r="F33" s="2">
        <v>4</v>
      </c>
      <c r="G33" s="2">
        <v>4</v>
      </c>
      <c r="H33" s="6"/>
      <c r="I33" s="6"/>
      <c r="J33" s="6"/>
      <c r="K33" s="6"/>
      <c r="L33" s="6"/>
    </row>
    <row r="34" spans="2:12">
      <c r="B34" s="3" t="s">
        <v>40</v>
      </c>
      <c r="C34" s="2">
        <v>4</v>
      </c>
      <c r="D34" s="2">
        <v>4</v>
      </c>
      <c r="E34" s="2">
        <v>2</v>
      </c>
      <c r="F34" s="2">
        <v>0</v>
      </c>
      <c r="G34" s="2">
        <v>3</v>
      </c>
      <c r="H34" s="6"/>
      <c r="I34" s="6"/>
      <c r="J34" s="6"/>
      <c r="K34" s="6"/>
      <c r="L34" s="6"/>
    </row>
    <row r="35" spans="2:12">
      <c r="B35" s="3" t="s">
        <v>41</v>
      </c>
      <c r="C35" s="2">
        <v>0</v>
      </c>
      <c r="D35" s="2">
        <v>2</v>
      </c>
      <c r="E35" s="2">
        <v>2</v>
      </c>
      <c r="F35" s="2">
        <v>4</v>
      </c>
      <c r="G35" s="2">
        <v>1.5</v>
      </c>
      <c r="H35" s="6"/>
      <c r="I35" s="6"/>
      <c r="J35" s="6"/>
      <c r="K35" s="6"/>
      <c r="L35" s="6"/>
    </row>
    <row r="36" spans="2:12">
      <c r="B36" s="3" t="s">
        <v>42</v>
      </c>
      <c r="C36" s="2">
        <v>4</v>
      </c>
      <c r="D36" s="2">
        <v>1</v>
      </c>
      <c r="E36" s="2">
        <v>4</v>
      </c>
      <c r="F36" s="2">
        <v>3</v>
      </c>
      <c r="G36" s="2">
        <v>3</v>
      </c>
      <c r="H36" s="6"/>
      <c r="I36" s="6"/>
      <c r="J36" s="6"/>
      <c r="K36" s="6"/>
      <c r="L36" s="6"/>
    </row>
    <row r="37" spans="2:12">
      <c r="B37" s="3" t="s">
        <v>43</v>
      </c>
      <c r="C37" s="2">
        <v>0</v>
      </c>
      <c r="D37" s="2">
        <v>3</v>
      </c>
      <c r="E37" s="2">
        <v>5</v>
      </c>
      <c r="F37" s="2">
        <v>0</v>
      </c>
      <c r="G37" s="2">
        <v>4</v>
      </c>
      <c r="H37" s="6"/>
      <c r="I37" s="6"/>
      <c r="J37" s="6"/>
      <c r="K37" s="6"/>
      <c r="L37" s="6"/>
    </row>
    <row r="38" spans="2:12">
      <c r="C38" s="2">
        <f>COUNTIF(C8:C37, "&gt;=" &amp;2)</f>
        <v>19</v>
      </c>
      <c r="D38" s="2">
        <f>COUNTIF(D8:D37, "&gt;=" &amp;2)</f>
        <v>17</v>
      </c>
      <c r="E38" s="2">
        <f>COUNTIF(E8:E37, "&gt;=" &amp;2)</f>
        <v>20</v>
      </c>
      <c r="F38" s="2">
        <f>COUNTIF(F8:F37, "&gt;=" &amp;2)</f>
        <v>22</v>
      </c>
      <c r="G38" s="2">
        <f>COUNTIF(G8:G37, "&gt;=" &amp;2)</f>
        <v>20</v>
      </c>
    </row>
    <row r="39" spans="2:12">
      <c r="C39" s="11">
        <f>C38*100/30</f>
        <v>63.333333333333336</v>
      </c>
      <c r="D39" s="11">
        <f t="shared" ref="D39:G39" si="0">D38*100/30</f>
        <v>56.666666666666664</v>
      </c>
      <c r="E39" s="11">
        <f t="shared" si="0"/>
        <v>66.666666666666671</v>
      </c>
      <c r="F39" s="11">
        <f t="shared" si="0"/>
        <v>73.333333333333329</v>
      </c>
      <c r="G39" s="11">
        <f t="shared" si="0"/>
        <v>66.666666666666671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Z39"/>
  <sheetViews>
    <sheetView topLeftCell="J3" workbookViewId="0">
      <selection activeCell="S6" sqref="S6:W6"/>
    </sheetView>
  </sheetViews>
  <sheetFormatPr defaultRowHeight="15"/>
  <cols>
    <col min="2" max="2" width="10.42578125" bestFit="1" customWidth="1"/>
    <col min="20" max="20" width="11.28515625" bestFit="1" customWidth="1"/>
  </cols>
  <sheetData>
    <row r="3" spans="2:26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91</v>
      </c>
      <c r="N3" s="2" t="s">
        <v>92</v>
      </c>
      <c r="O3" s="2" t="s">
        <v>93</v>
      </c>
      <c r="P3" s="2" t="s">
        <v>94</v>
      </c>
      <c r="Q3" s="2" t="s">
        <v>95</v>
      </c>
      <c r="S3" s="3" t="s">
        <v>54</v>
      </c>
      <c r="T3" s="3" t="s">
        <v>55</v>
      </c>
      <c r="U3" s="3" t="s">
        <v>57</v>
      </c>
      <c r="V3" s="3" t="s">
        <v>56</v>
      </c>
      <c r="W3" s="3" t="s">
        <v>58</v>
      </c>
      <c r="Y3" s="11" t="s">
        <v>13</v>
      </c>
      <c r="Z3" s="11" t="s">
        <v>107</v>
      </c>
    </row>
    <row r="4" spans="2:26">
      <c r="B4" s="2" t="s">
        <v>11</v>
      </c>
      <c r="C4" s="2">
        <v>3</v>
      </c>
      <c r="D4" s="2">
        <v>3</v>
      </c>
      <c r="E4" s="2">
        <v>3</v>
      </c>
      <c r="F4" s="2">
        <v>3</v>
      </c>
      <c r="G4" s="2">
        <v>3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10</v>
      </c>
      <c r="N4" s="2">
        <v>10</v>
      </c>
      <c r="O4" s="2">
        <v>10</v>
      </c>
      <c r="P4" s="2">
        <v>15</v>
      </c>
      <c r="Q4" s="2">
        <v>15</v>
      </c>
      <c r="S4" s="2">
        <f>(C4+L4+P4)</f>
        <v>23</v>
      </c>
      <c r="T4" s="2">
        <f>(D4+H4)</f>
        <v>8</v>
      </c>
      <c r="U4" s="2">
        <f>(E4+I4+M4)</f>
        <v>18</v>
      </c>
      <c r="V4" s="2">
        <f>(G4+J4+N4)</f>
        <v>18</v>
      </c>
      <c r="W4" s="2">
        <f>(F4+K4+O4+Q4)</f>
        <v>33</v>
      </c>
      <c r="X4">
        <f>(S4+T4+U4+V4+W4)</f>
        <v>100</v>
      </c>
      <c r="Y4" s="3">
        <v>1</v>
      </c>
      <c r="Z4" s="1" t="s">
        <v>101</v>
      </c>
    </row>
    <row r="5" spans="2:26">
      <c r="B5" s="2" t="s">
        <v>12</v>
      </c>
      <c r="C5" s="2" t="s">
        <v>54</v>
      </c>
      <c r="D5" s="2" t="s">
        <v>55</v>
      </c>
      <c r="E5" s="2" t="s">
        <v>57</v>
      </c>
      <c r="F5" s="2" t="s">
        <v>58</v>
      </c>
      <c r="G5" s="2" t="s">
        <v>56</v>
      </c>
      <c r="H5" s="2" t="s">
        <v>55</v>
      </c>
      <c r="I5" s="2" t="s">
        <v>57</v>
      </c>
      <c r="J5" s="2" t="s">
        <v>56</v>
      </c>
      <c r="K5" s="2" t="s">
        <v>58</v>
      </c>
      <c r="L5" s="2" t="s">
        <v>54</v>
      </c>
      <c r="M5" s="2" t="s">
        <v>57</v>
      </c>
      <c r="N5" s="2" t="s">
        <v>56</v>
      </c>
      <c r="O5" s="2" t="s">
        <v>58</v>
      </c>
      <c r="P5" s="2" t="s">
        <v>54</v>
      </c>
      <c r="Q5" s="2" t="s">
        <v>58</v>
      </c>
      <c r="S5" s="3" t="s">
        <v>13</v>
      </c>
      <c r="T5" s="3" t="s">
        <v>13</v>
      </c>
      <c r="U5" s="3" t="s">
        <v>13</v>
      </c>
      <c r="V5" s="3" t="s">
        <v>13</v>
      </c>
      <c r="W5" s="3" t="s">
        <v>13</v>
      </c>
      <c r="Y5" s="2">
        <v>2</v>
      </c>
      <c r="Z5" s="1" t="s">
        <v>102</v>
      </c>
    </row>
    <row r="6" spans="2:26">
      <c r="B6" s="2" t="s">
        <v>13</v>
      </c>
      <c r="C6" s="2">
        <v>2</v>
      </c>
      <c r="D6" s="2">
        <v>2</v>
      </c>
      <c r="E6" s="2">
        <v>2</v>
      </c>
      <c r="F6" s="2">
        <v>3</v>
      </c>
      <c r="G6" s="2">
        <v>3</v>
      </c>
      <c r="H6" s="2">
        <v>3</v>
      </c>
      <c r="I6" s="2">
        <v>3</v>
      </c>
      <c r="J6" s="2">
        <v>4</v>
      </c>
      <c r="K6" s="2">
        <v>3</v>
      </c>
      <c r="L6" s="2">
        <v>2</v>
      </c>
      <c r="M6" s="2">
        <v>3</v>
      </c>
      <c r="N6" s="2">
        <v>4</v>
      </c>
      <c r="O6" s="2">
        <v>2</v>
      </c>
      <c r="P6" s="2">
        <v>3</v>
      </c>
      <c r="Q6" s="2">
        <v>3</v>
      </c>
      <c r="S6" s="2">
        <f>((C6*C4)+(L6*L4)+(P6*P4))/S4</f>
        <v>2.652173913043478</v>
      </c>
      <c r="T6" s="2">
        <f>((D6*D4)+(H6*H4))/T4</f>
        <v>2.625</v>
      </c>
      <c r="U6" s="1">
        <f>((E6*E4)+(I6*I4)+(M6*M4))/U4</f>
        <v>2.8333333333333335</v>
      </c>
      <c r="V6" s="1">
        <f>((G6*G4)+(J6*J4)+(N6*N4))/V4</f>
        <v>3.8333333333333335</v>
      </c>
      <c r="W6" s="1">
        <f>((F6*F4)+(K6*K4)+(O6*O4)+(Q6*Q4))/W4</f>
        <v>2.6969696969696968</v>
      </c>
      <c r="Y6" s="2">
        <v>3</v>
      </c>
      <c r="Z6" s="1" t="s">
        <v>103</v>
      </c>
    </row>
    <row r="7" spans="2:26">
      <c r="Y7" s="2">
        <v>4</v>
      </c>
      <c r="Z7" s="1" t="s">
        <v>104</v>
      </c>
    </row>
    <row r="8" spans="2:26">
      <c r="B8" s="3" t="s">
        <v>14</v>
      </c>
      <c r="C8" s="2">
        <v>2</v>
      </c>
      <c r="D8" s="2">
        <v>0</v>
      </c>
      <c r="E8" s="2">
        <v>3</v>
      </c>
      <c r="F8" s="2">
        <v>2</v>
      </c>
      <c r="G8" s="2">
        <v>2</v>
      </c>
      <c r="H8" s="2">
        <v>2</v>
      </c>
      <c r="I8" s="2">
        <v>1</v>
      </c>
      <c r="J8" s="2">
        <v>1</v>
      </c>
      <c r="K8" s="2">
        <v>4</v>
      </c>
      <c r="L8" s="2">
        <v>3</v>
      </c>
      <c r="M8" s="2">
        <v>5</v>
      </c>
      <c r="N8" s="2">
        <v>5</v>
      </c>
      <c r="O8" s="2">
        <v>5</v>
      </c>
      <c r="P8" s="2">
        <v>6</v>
      </c>
      <c r="Q8" s="2">
        <v>4</v>
      </c>
      <c r="S8" s="2">
        <f t="shared" ref="S8:S37" si="0">(C8+L8+P8)</f>
        <v>11</v>
      </c>
      <c r="T8" s="2">
        <f t="shared" ref="T8:T37" si="1">(D8+H8)</f>
        <v>2</v>
      </c>
      <c r="U8" s="2">
        <f t="shared" ref="U8:U37" si="2">(E8+I8+M8)</f>
        <v>9</v>
      </c>
      <c r="V8" s="2">
        <f t="shared" ref="V8:V37" si="3">(G8+J8+N8)</f>
        <v>8</v>
      </c>
      <c r="W8" s="2">
        <f t="shared" ref="W8:W37" si="4">(F8+K8+O8+Q8)</f>
        <v>15</v>
      </c>
      <c r="Y8" s="2">
        <v>5</v>
      </c>
      <c r="Z8" s="1" t="s">
        <v>105</v>
      </c>
    </row>
    <row r="9" spans="2:26">
      <c r="B9" s="3" t="s">
        <v>15</v>
      </c>
      <c r="C9" s="2">
        <v>2</v>
      </c>
      <c r="D9" s="2">
        <v>1</v>
      </c>
      <c r="E9" s="2">
        <v>2</v>
      </c>
      <c r="F9" s="2">
        <v>1</v>
      </c>
      <c r="G9" s="2">
        <v>3</v>
      </c>
      <c r="H9" s="2">
        <v>3</v>
      </c>
      <c r="I9" s="2">
        <v>2</v>
      </c>
      <c r="J9" s="2">
        <v>2</v>
      </c>
      <c r="K9" s="2">
        <v>5</v>
      </c>
      <c r="L9" s="2">
        <v>4</v>
      </c>
      <c r="M9" s="2">
        <v>5</v>
      </c>
      <c r="N9" s="2">
        <v>5</v>
      </c>
      <c r="O9" s="2">
        <v>4</v>
      </c>
      <c r="P9" s="2">
        <v>7</v>
      </c>
      <c r="Q9" s="2">
        <v>5</v>
      </c>
      <c r="S9" s="2">
        <f t="shared" si="0"/>
        <v>13</v>
      </c>
      <c r="T9" s="2">
        <f t="shared" si="1"/>
        <v>4</v>
      </c>
      <c r="U9" s="2">
        <f t="shared" si="2"/>
        <v>9</v>
      </c>
      <c r="V9" s="2">
        <f t="shared" si="3"/>
        <v>10</v>
      </c>
      <c r="W9" s="2">
        <f t="shared" si="4"/>
        <v>15</v>
      </c>
      <c r="Y9" s="2">
        <v>6</v>
      </c>
      <c r="Z9" s="1" t="s">
        <v>106</v>
      </c>
    </row>
    <row r="10" spans="2:26">
      <c r="B10" s="3" t="s">
        <v>16</v>
      </c>
      <c r="C10" s="2">
        <v>2</v>
      </c>
      <c r="D10" s="2">
        <v>2</v>
      </c>
      <c r="E10" s="2">
        <v>3</v>
      </c>
      <c r="F10" s="2">
        <v>1</v>
      </c>
      <c r="G10" s="2">
        <v>2</v>
      </c>
      <c r="H10" s="2">
        <v>1</v>
      </c>
      <c r="I10" s="2">
        <v>5</v>
      </c>
      <c r="J10" s="2">
        <v>3</v>
      </c>
      <c r="K10" s="2">
        <v>4</v>
      </c>
      <c r="L10" s="2">
        <v>2</v>
      </c>
      <c r="M10" s="2">
        <v>6</v>
      </c>
      <c r="N10" s="2">
        <v>6</v>
      </c>
      <c r="O10" s="2">
        <v>4</v>
      </c>
      <c r="P10" s="2">
        <v>6</v>
      </c>
      <c r="Q10" s="2">
        <v>6</v>
      </c>
      <c r="S10" s="2">
        <f t="shared" si="0"/>
        <v>10</v>
      </c>
      <c r="T10" s="2">
        <f t="shared" si="1"/>
        <v>3</v>
      </c>
      <c r="U10" s="2">
        <f t="shared" si="2"/>
        <v>14</v>
      </c>
      <c r="V10" s="2">
        <f t="shared" si="3"/>
        <v>11</v>
      </c>
      <c r="W10" s="2">
        <f t="shared" si="4"/>
        <v>15</v>
      </c>
    </row>
    <row r="11" spans="2:26">
      <c r="B11" s="3" t="s">
        <v>17</v>
      </c>
      <c r="C11" s="2">
        <v>2</v>
      </c>
      <c r="D11" s="2">
        <v>2</v>
      </c>
      <c r="E11" s="2">
        <v>2</v>
      </c>
      <c r="F11" s="2">
        <v>2</v>
      </c>
      <c r="G11" s="2">
        <v>0</v>
      </c>
      <c r="H11" s="2">
        <v>3</v>
      </c>
      <c r="I11" s="2">
        <v>4</v>
      </c>
      <c r="J11" s="2">
        <v>4</v>
      </c>
      <c r="K11" s="2">
        <v>5</v>
      </c>
      <c r="L11" s="2">
        <v>5</v>
      </c>
      <c r="M11" s="2">
        <v>4</v>
      </c>
      <c r="N11" s="2">
        <v>3</v>
      </c>
      <c r="O11" s="2">
        <v>8</v>
      </c>
      <c r="P11" s="2">
        <v>7</v>
      </c>
      <c r="Q11" s="2">
        <v>7</v>
      </c>
      <c r="S11" s="2">
        <f t="shared" si="0"/>
        <v>14</v>
      </c>
      <c r="T11" s="2">
        <f t="shared" si="1"/>
        <v>5</v>
      </c>
      <c r="U11" s="2">
        <f t="shared" si="2"/>
        <v>10</v>
      </c>
      <c r="V11" s="2">
        <f t="shared" si="3"/>
        <v>7</v>
      </c>
      <c r="W11" s="2">
        <f t="shared" si="4"/>
        <v>22</v>
      </c>
    </row>
    <row r="12" spans="2:26">
      <c r="B12" s="3" t="s">
        <v>18</v>
      </c>
      <c r="C12" s="2">
        <v>1</v>
      </c>
      <c r="D12" s="2">
        <v>0</v>
      </c>
      <c r="E12" s="2">
        <v>1</v>
      </c>
      <c r="F12" s="2">
        <v>1</v>
      </c>
      <c r="G12" s="2">
        <v>1</v>
      </c>
      <c r="H12" s="2">
        <v>4</v>
      </c>
      <c r="I12" s="2">
        <v>5</v>
      </c>
      <c r="J12" s="2">
        <v>2</v>
      </c>
      <c r="K12" s="2">
        <v>3</v>
      </c>
      <c r="L12" s="2">
        <v>4</v>
      </c>
      <c r="M12" s="2">
        <v>4</v>
      </c>
      <c r="N12" s="2">
        <v>6</v>
      </c>
      <c r="O12" s="2">
        <v>7</v>
      </c>
      <c r="P12" s="2">
        <v>9</v>
      </c>
      <c r="Q12" s="2">
        <v>8</v>
      </c>
      <c r="S12" s="2">
        <f t="shared" si="0"/>
        <v>14</v>
      </c>
      <c r="T12" s="2">
        <f t="shared" si="1"/>
        <v>4</v>
      </c>
      <c r="U12" s="2">
        <f t="shared" si="2"/>
        <v>10</v>
      </c>
      <c r="V12" s="2">
        <f t="shared" si="3"/>
        <v>9</v>
      </c>
      <c r="W12" s="2">
        <f t="shared" si="4"/>
        <v>19</v>
      </c>
    </row>
    <row r="13" spans="2:26">
      <c r="B13" s="3" t="s">
        <v>19</v>
      </c>
      <c r="C13" s="2">
        <v>1</v>
      </c>
      <c r="D13" s="2">
        <v>2</v>
      </c>
      <c r="E13" s="2">
        <v>0</v>
      </c>
      <c r="F13" s="2">
        <v>2</v>
      </c>
      <c r="G13" s="2">
        <v>1</v>
      </c>
      <c r="H13" s="2">
        <v>1</v>
      </c>
      <c r="I13" s="2">
        <v>2</v>
      </c>
      <c r="J13" s="2">
        <v>0</v>
      </c>
      <c r="K13" s="2">
        <v>5</v>
      </c>
      <c r="L13" s="2">
        <v>5</v>
      </c>
      <c r="M13" s="2">
        <v>5</v>
      </c>
      <c r="N13" s="2">
        <v>4</v>
      </c>
      <c r="O13" s="2">
        <v>8</v>
      </c>
      <c r="P13" s="2">
        <v>9</v>
      </c>
      <c r="Q13" s="2">
        <v>3</v>
      </c>
      <c r="S13" s="2">
        <f t="shared" si="0"/>
        <v>15</v>
      </c>
      <c r="T13" s="2">
        <f t="shared" si="1"/>
        <v>3</v>
      </c>
      <c r="U13" s="2">
        <f t="shared" si="2"/>
        <v>7</v>
      </c>
      <c r="V13" s="2">
        <f t="shared" si="3"/>
        <v>5</v>
      </c>
      <c r="W13" s="2">
        <f t="shared" si="4"/>
        <v>18</v>
      </c>
    </row>
    <row r="14" spans="2:26">
      <c r="B14" s="3" t="s">
        <v>20</v>
      </c>
      <c r="C14" s="2">
        <v>2</v>
      </c>
      <c r="D14" s="2">
        <v>1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2">
        <v>2</v>
      </c>
      <c r="K14" s="2">
        <v>4</v>
      </c>
      <c r="L14" s="2">
        <v>3</v>
      </c>
      <c r="M14" s="2">
        <v>3</v>
      </c>
      <c r="N14" s="2">
        <v>4</v>
      </c>
      <c r="O14" s="2">
        <v>7</v>
      </c>
      <c r="P14" s="2">
        <v>4</v>
      </c>
      <c r="Q14" s="2">
        <v>9</v>
      </c>
      <c r="S14" s="2">
        <f t="shared" si="0"/>
        <v>9</v>
      </c>
      <c r="T14" s="2">
        <f t="shared" si="1"/>
        <v>2</v>
      </c>
      <c r="U14" s="2">
        <f t="shared" si="2"/>
        <v>6</v>
      </c>
      <c r="V14" s="2">
        <f t="shared" si="3"/>
        <v>7</v>
      </c>
      <c r="W14" s="2">
        <f t="shared" si="4"/>
        <v>21</v>
      </c>
    </row>
    <row r="15" spans="2:26">
      <c r="B15" s="3" t="s">
        <v>21</v>
      </c>
      <c r="C15" s="2">
        <v>1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3</v>
      </c>
      <c r="J15" s="2">
        <v>4</v>
      </c>
      <c r="K15" s="2">
        <v>5</v>
      </c>
      <c r="L15" s="2">
        <v>4</v>
      </c>
      <c r="M15" s="2">
        <v>4</v>
      </c>
      <c r="N15" s="2">
        <v>3</v>
      </c>
      <c r="O15" s="2">
        <v>7</v>
      </c>
      <c r="P15" s="2">
        <v>6</v>
      </c>
      <c r="Q15" s="2">
        <v>9</v>
      </c>
      <c r="S15" s="2">
        <f t="shared" si="0"/>
        <v>11</v>
      </c>
      <c r="T15" s="2">
        <f t="shared" si="1"/>
        <v>4</v>
      </c>
      <c r="U15" s="2">
        <f t="shared" si="2"/>
        <v>9</v>
      </c>
      <c r="V15" s="2">
        <f t="shared" si="3"/>
        <v>9</v>
      </c>
      <c r="W15" s="2">
        <f t="shared" si="4"/>
        <v>23</v>
      </c>
    </row>
    <row r="16" spans="2:26">
      <c r="B16" s="3" t="s">
        <v>22</v>
      </c>
      <c r="C16" s="2">
        <v>2</v>
      </c>
      <c r="D16" s="2">
        <v>3</v>
      </c>
      <c r="E16" s="2">
        <v>0</v>
      </c>
      <c r="F16" s="2">
        <v>3</v>
      </c>
      <c r="G16" s="2">
        <v>3</v>
      </c>
      <c r="H16" s="2">
        <v>4</v>
      </c>
      <c r="I16" s="2">
        <v>3</v>
      </c>
      <c r="J16" s="2">
        <v>3</v>
      </c>
      <c r="K16" s="2">
        <v>3</v>
      </c>
      <c r="L16" s="2">
        <v>5</v>
      </c>
      <c r="M16" s="2">
        <v>5</v>
      </c>
      <c r="N16" s="2">
        <v>7</v>
      </c>
      <c r="O16" s="2">
        <v>4</v>
      </c>
      <c r="P16" s="2">
        <v>8</v>
      </c>
      <c r="Q16" s="2">
        <v>11</v>
      </c>
      <c r="S16" s="2">
        <f t="shared" si="0"/>
        <v>15</v>
      </c>
      <c r="T16" s="2">
        <f t="shared" si="1"/>
        <v>7</v>
      </c>
      <c r="U16" s="2">
        <f t="shared" si="2"/>
        <v>8</v>
      </c>
      <c r="V16" s="2">
        <f t="shared" si="3"/>
        <v>13</v>
      </c>
      <c r="W16" s="2">
        <f t="shared" si="4"/>
        <v>21</v>
      </c>
    </row>
    <row r="17" spans="2:23">
      <c r="B17" s="3" t="s">
        <v>23</v>
      </c>
      <c r="C17" s="2">
        <v>1</v>
      </c>
      <c r="D17" s="2">
        <v>2</v>
      </c>
      <c r="E17" s="2">
        <v>2</v>
      </c>
      <c r="F17" s="2">
        <v>1</v>
      </c>
      <c r="G17" s="2">
        <v>1</v>
      </c>
      <c r="H17" s="2">
        <v>0</v>
      </c>
      <c r="I17" s="2">
        <v>0</v>
      </c>
      <c r="J17" s="2">
        <v>5</v>
      </c>
      <c r="K17" s="2">
        <v>3</v>
      </c>
      <c r="L17" s="2">
        <v>4</v>
      </c>
      <c r="M17" s="2">
        <v>5</v>
      </c>
      <c r="N17" s="2">
        <v>3</v>
      </c>
      <c r="O17" s="2">
        <v>7</v>
      </c>
      <c r="P17" s="2">
        <v>9</v>
      </c>
      <c r="Q17" s="2">
        <v>15</v>
      </c>
      <c r="S17" s="2">
        <f t="shared" si="0"/>
        <v>14</v>
      </c>
      <c r="T17" s="2">
        <f t="shared" si="1"/>
        <v>2</v>
      </c>
      <c r="U17" s="2">
        <f t="shared" si="2"/>
        <v>7</v>
      </c>
      <c r="V17" s="2">
        <f t="shared" si="3"/>
        <v>9</v>
      </c>
      <c r="W17" s="2">
        <f t="shared" si="4"/>
        <v>26</v>
      </c>
    </row>
    <row r="18" spans="2:23">
      <c r="B18" s="3" t="s">
        <v>24</v>
      </c>
      <c r="C18" s="2">
        <v>2</v>
      </c>
      <c r="D18" s="2">
        <v>1</v>
      </c>
      <c r="E18" s="2">
        <v>3</v>
      </c>
      <c r="F18" s="2">
        <v>0</v>
      </c>
      <c r="G18" s="2">
        <v>1</v>
      </c>
      <c r="H18" s="2">
        <v>3</v>
      </c>
      <c r="I18" s="2">
        <v>4</v>
      </c>
      <c r="J18" s="2">
        <v>4</v>
      </c>
      <c r="K18" s="2">
        <v>4</v>
      </c>
      <c r="L18" s="2">
        <v>4</v>
      </c>
      <c r="M18" s="2">
        <v>2</v>
      </c>
      <c r="N18" s="2">
        <v>5</v>
      </c>
      <c r="O18" s="2">
        <v>4</v>
      </c>
      <c r="P18" s="2">
        <v>4</v>
      </c>
      <c r="Q18" s="2">
        <v>8</v>
      </c>
      <c r="S18" s="2">
        <f t="shared" si="0"/>
        <v>10</v>
      </c>
      <c r="T18" s="2">
        <f t="shared" si="1"/>
        <v>4</v>
      </c>
      <c r="U18" s="2">
        <f t="shared" si="2"/>
        <v>9</v>
      </c>
      <c r="V18" s="2">
        <f t="shared" si="3"/>
        <v>10</v>
      </c>
      <c r="W18" s="2">
        <f t="shared" si="4"/>
        <v>16</v>
      </c>
    </row>
    <row r="19" spans="2:23">
      <c r="B19" s="3" t="s">
        <v>25</v>
      </c>
      <c r="C19" s="2">
        <v>3</v>
      </c>
      <c r="D19" s="2">
        <v>2</v>
      </c>
      <c r="E19" s="2">
        <v>2</v>
      </c>
      <c r="F19" s="2">
        <v>0</v>
      </c>
      <c r="G19" s="2">
        <v>2</v>
      </c>
      <c r="H19" s="2">
        <v>2</v>
      </c>
      <c r="I19" s="2">
        <v>5</v>
      </c>
      <c r="J19" s="2">
        <v>0</v>
      </c>
      <c r="K19" s="2">
        <v>2</v>
      </c>
      <c r="L19" s="2">
        <v>3</v>
      </c>
      <c r="M19" s="2">
        <v>3</v>
      </c>
      <c r="N19" s="2">
        <v>5</v>
      </c>
      <c r="O19" s="2">
        <v>1</v>
      </c>
      <c r="P19" s="2">
        <v>4</v>
      </c>
      <c r="Q19" s="2">
        <v>6</v>
      </c>
      <c r="S19" s="2">
        <f t="shared" si="0"/>
        <v>10</v>
      </c>
      <c r="T19" s="2">
        <f t="shared" si="1"/>
        <v>4</v>
      </c>
      <c r="U19" s="2">
        <f t="shared" si="2"/>
        <v>10</v>
      </c>
      <c r="V19" s="2">
        <f t="shared" si="3"/>
        <v>7</v>
      </c>
      <c r="W19" s="2">
        <f t="shared" si="4"/>
        <v>9</v>
      </c>
    </row>
    <row r="20" spans="2:23">
      <c r="B20" s="3" t="s">
        <v>26</v>
      </c>
      <c r="C20" s="2">
        <v>1</v>
      </c>
      <c r="D20" s="2">
        <v>0</v>
      </c>
      <c r="E20" s="2">
        <v>0</v>
      </c>
      <c r="F20" s="2">
        <v>2</v>
      </c>
      <c r="G20" s="2">
        <v>1</v>
      </c>
      <c r="H20" s="2">
        <v>3</v>
      </c>
      <c r="I20" s="2">
        <v>4</v>
      </c>
      <c r="J20" s="2">
        <v>4</v>
      </c>
      <c r="K20" s="2">
        <v>5</v>
      </c>
      <c r="L20" s="2">
        <v>4</v>
      </c>
      <c r="M20" s="2">
        <v>5</v>
      </c>
      <c r="N20" s="2">
        <v>7</v>
      </c>
      <c r="O20" s="2">
        <v>4</v>
      </c>
      <c r="P20" s="2">
        <v>7</v>
      </c>
      <c r="Q20" s="2">
        <v>0</v>
      </c>
      <c r="S20" s="2">
        <f t="shared" si="0"/>
        <v>12</v>
      </c>
      <c r="T20" s="2">
        <f t="shared" si="1"/>
        <v>3</v>
      </c>
      <c r="U20" s="2">
        <f t="shared" si="2"/>
        <v>9</v>
      </c>
      <c r="V20" s="2">
        <f t="shared" si="3"/>
        <v>12</v>
      </c>
      <c r="W20" s="2">
        <f t="shared" si="4"/>
        <v>11</v>
      </c>
    </row>
    <row r="21" spans="2:23">
      <c r="B21" s="3" t="s">
        <v>27</v>
      </c>
      <c r="C21" s="2">
        <v>0</v>
      </c>
      <c r="D21" s="2">
        <v>2</v>
      </c>
      <c r="E21" s="2">
        <v>1</v>
      </c>
      <c r="F21" s="2">
        <v>1</v>
      </c>
      <c r="G21" s="2">
        <v>2</v>
      </c>
      <c r="H21" s="2">
        <v>3</v>
      </c>
      <c r="I21" s="2">
        <v>1</v>
      </c>
      <c r="J21" s="2">
        <v>5</v>
      </c>
      <c r="K21" s="2">
        <v>3</v>
      </c>
      <c r="L21" s="2">
        <v>5</v>
      </c>
      <c r="M21" s="2">
        <v>7</v>
      </c>
      <c r="N21" s="2">
        <v>9</v>
      </c>
      <c r="O21" s="2">
        <v>7</v>
      </c>
      <c r="P21" s="2">
        <v>10</v>
      </c>
      <c r="Q21" s="2">
        <v>2</v>
      </c>
      <c r="S21" s="2">
        <f t="shared" si="0"/>
        <v>15</v>
      </c>
      <c r="T21" s="2">
        <f t="shared" si="1"/>
        <v>5</v>
      </c>
      <c r="U21" s="2">
        <f t="shared" si="2"/>
        <v>9</v>
      </c>
      <c r="V21" s="2">
        <f t="shared" si="3"/>
        <v>16</v>
      </c>
      <c r="W21" s="2">
        <f t="shared" si="4"/>
        <v>13</v>
      </c>
    </row>
    <row r="22" spans="2:23">
      <c r="B22" s="3" t="s">
        <v>28</v>
      </c>
      <c r="C22" s="2">
        <v>0</v>
      </c>
      <c r="D22" s="2">
        <v>1</v>
      </c>
      <c r="E22" s="2">
        <v>1</v>
      </c>
      <c r="F22" s="2">
        <v>3</v>
      </c>
      <c r="G22" s="2">
        <v>1</v>
      </c>
      <c r="H22" s="2">
        <v>4</v>
      </c>
      <c r="I22" s="2">
        <v>2</v>
      </c>
      <c r="J22" s="2">
        <v>2</v>
      </c>
      <c r="K22" s="2">
        <v>4</v>
      </c>
      <c r="L22" s="2">
        <v>1</v>
      </c>
      <c r="M22" s="2">
        <v>8</v>
      </c>
      <c r="N22" s="2">
        <v>2</v>
      </c>
      <c r="O22" s="2">
        <v>6</v>
      </c>
      <c r="P22" s="2">
        <v>7</v>
      </c>
      <c r="Q22" s="2">
        <v>3</v>
      </c>
      <c r="S22" s="2">
        <f t="shared" si="0"/>
        <v>8</v>
      </c>
      <c r="T22" s="2">
        <f t="shared" si="1"/>
        <v>5</v>
      </c>
      <c r="U22" s="2">
        <f t="shared" si="2"/>
        <v>11</v>
      </c>
      <c r="V22" s="2">
        <f t="shared" si="3"/>
        <v>5</v>
      </c>
      <c r="W22" s="2">
        <f t="shared" si="4"/>
        <v>16</v>
      </c>
    </row>
    <row r="23" spans="2:23">
      <c r="B23" s="3" t="s">
        <v>29</v>
      </c>
      <c r="C23" s="2">
        <v>3</v>
      </c>
      <c r="D23" s="2">
        <v>2</v>
      </c>
      <c r="E23" s="2">
        <v>1</v>
      </c>
      <c r="F23" s="2">
        <v>2</v>
      </c>
      <c r="G23" s="2">
        <v>2</v>
      </c>
      <c r="H23" s="2">
        <v>1</v>
      </c>
      <c r="I23" s="2">
        <v>5</v>
      </c>
      <c r="J23" s="2">
        <v>3</v>
      </c>
      <c r="K23" s="2">
        <v>5</v>
      </c>
      <c r="L23" s="2">
        <v>2</v>
      </c>
      <c r="M23" s="2">
        <v>4</v>
      </c>
      <c r="N23" s="2">
        <v>9</v>
      </c>
      <c r="O23" s="2">
        <v>3</v>
      </c>
      <c r="P23" s="2">
        <v>9</v>
      </c>
      <c r="Q23" s="2">
        <v>7</v>
      </c>
      <c r="S23" s="2">
        <f t="shared" si="0"/>
        <v>14</v>
      </c>
      <c r="T23" s="2">
        <f t="shared" si="1"/>
        <v>3</v>
      </c>
      <c r="U23" s="2">
        <f t="shared" si="2"/>
        <v>10</v>
      </c>
      <c r="V23" s="2">
        <f t="shared" si="3"/>
        <v>14</v>
      </c>
      <c r="W23" s="2">
        <f t="shared" si="4"/>
        <v>17</v>
      </c>
    </row>
    <row r="24" spans="2:23">
      <c r="B24" s="3" t="s">
        <v>30</v>
      </c>
      <c r="C24" s="2">
        <v>2</v>
      </c>
      <c r="D24" s="2">
        <v>1</v>
      </c>
      <c r="E24" s="2">
        <v>2</v>
      </c>
      <c r="F24" s="2">
        <v>3</v>
      </c>
      <c r="G24" s="2">
        <v>3</v>
      </c>
      <c r="H24" s="2">
        <v>2</v>
      </c>
      <c r="I24" s="2">
        <v>4</v>
      </c>
      <c r="J24" s="2">
        <v>4</v>
      </c>
      <c r="K24" s="2">
        <v>3</v>
      </c>
      <c r="L24" s="2">
        <v>4</v>
      </c>
      <c r="M24" s="2">
        <v>4</v>
      </c>
      <c r="N24" s="2">
        <v>0</v>
      </c>
      <c r="O24" s="2">
        <v>5</v>
      </c>
      <c r="P24" s="2">
        <v>6</v>
      </c>
      <c r="Q24" s="2">
        <v>8</v>
      </c>
      <c r="S24" s="2">
        <f t="shared" si="0"/>
        <v>12</v>
      </c>
      <c r="T24" s="2">
        <f t="shared" si="1"/>
        <v>3</v>
      </c>
      <c r="U24" s="2">
        <f t="shared" si="2"/>
        <v>10</v>
      </c>
      <c r="V24" s="2">
        <f t="shared" si="3"/>
        <v>7</v>
      </c>
      <c r="W24" s="2">
        <f t="shared" si="4"/>
        <v>19</v>
      </c>
    </row>
    <row r="25" spans="2:23">
      <c r="B25" s="3" t="s">
        <v>31</v>
      </c>
      <c r="C25" s="2">
        <v>2</v>
      </c>
      <c r="D25" s="2">
        <v>1</v>
      </c>
      <c r="E25" s="2">
        <v>1</v>
      </c>
      <c r="F25" s="2">
        <v>2</v>
      </c>
      <c r="G25" s="2">
        <v>1</v>
      </c>
      <c r="H25" s="2">
        <v>4</v>
      </c>
      <c r="I25" s="2">
        <v>5</v>
      </c>
      <c r="J25" s="2">
        <v>5</v>
      </c>
      <c r="K25" s="2">
        <v>4</v>
      </c>
      <c r="L25" s="2">
        <v>5</v>
      </c>
      <c r="M25" s="2">
        <v>7</v>
      </c>
      <c r="N25" s="2">
        <v>5</v>
      </c>
      <c r="O25" s="2">
        <v>6</v>
      </c>
      <c r="P25" s="2">
        <v>10</v>
      </c>
      <c r="Q25" s="2">
        <v>4</v>
      </c>
      <c r="S25" s="2">
        <f t="shared" si="0"/>
        <v>17</v>
      </c>
      <c r="T25" s="2">
        <f t="shared" si="1"/>
        <v>5</v>
      </c>
      <c r="U25" s="2">
        <f t="shared" si="2"/>
        <v>13</v>
      </c>
      <c r="V25" s="2">
        <f t="shared" si="3"/>
        <v>11</v>
      </c>
      <c r="W25" s="2">
        <f t="shared" si="4"/>
        <v>16</v>
      </c>
    </row>
    <row r="26" spans="2:23">
      <c r="B26" s="3" t="s">
        <v>32</v>
      </c>
      <c r="C26" s="2">
        <v>3</v>
      </c>
      <c r="D26" s="2">
        <v>2</v>
      </c>
      <c r="E26" s="2">
        <v>2</v>
      </c>
      <c r="F26" s="2">
        <v>1</v>
      </c>
      <c r="G26" s="2">
        <v>0</v>
      </c>
      <c r="H26" s="2">
        <v>2</v>
      </c>
      <c r="I26" s="2">
        <v>4</v>
      </c>
      <c r="J26" s="2">
        <v>1</v>
      </c>
      <c r="K26" s="2">
        <v>3</v>
      </c>
      <c r="L26" s="2">
        <v>3</v>
      </c>
      <c r="M26" s="2">
        <v>2</v>
      </c>
      <c r="N26" s="2">
        <v>6</v>
      </c>
      <c r="O26" s="2">
        <v>5</v>
      </c>
      <c r="P26" s="2">
        <v>3</v>
      </c>
      <c r="Q26" s="2">
        <v>9</v>
      </c>
      <c r="S26" s="2">
        <f t="shared" si="0"/>
        <v>9</v>
      </c>
      <c r="T26" s="2">
        <f t="shared" si="1"/>
        <v>4</v>
      </c>
      <c r="U26" s="2">
        <f t="shared" si="2"/>
        <v>8</v>
      </c>
      <c r="V26" s="2">
        <f t="shared" si="3"/>
        <v>7</v>
      </c>
      <c r="W26" s="2">
        <f t="shared" si="4"/>
        <v>18</v>
      </c>
    </row>
    <row r="27" spans="2:23">
      <c r="B27" s="3" t="s">
        <v>33</v>
      </c>
      <c r="C27" s="2">
        <v>2</v>
      </c>
      <c r="D27" s="2">
        <v>1</v>
      </c>
      <c r="E27" s="2">
        <v>1</v>
      </c>
      <c r="F27" s="2">
        <v>1</v>
      </c>
      <c r="G27" s="2">
        <v>0</v>
      </c>
      <c r="H27" s="2">
        <v>3</v>
      </c>
      <c r="I27" s="2">
        <v>5</v>
      </c>
      <c r="J27" s="2">
        <v>4</v>
      </c>
      <c r="K27" s="2">
        <v>1</v>
      </c>
      <c r="L27" s="2">
        <v>4</v>
      </c>
      <c r="M27" s="2">
        <v>4</v>
      </c>
      <c r="N27" s="2">
        <v>3</v>
      </c>
      <c r="O27" s="2">
        <v>7</v>
      </c>
      <c r="P27" s="2">
        <v>6</v>
      </c>
      <c r="Q27" s="2">
        <v>8</v>
      </c>
      <c r="S27" s="2">
        <f t="shared" si="0"/>
        <v>12</v>
      </c>
      <c r="T27" s="2">
        <f t="shared" si="1"/>
        <v>4</v>
      </c>
      <c r="U27" s="2">
        <f t="shared" si="2"/>
        <v>10</v>
      </c>
      <c r="V27" s="2">
        <f t="shared" si="3"/>
        <v>7</v>
      </c>
      <c r="W27" s="2">
        <f t="shared" si="4"/>
        <v>17</v>
      </c>
    </row>
    <row r="28" spans="2:23">
      <c r="B28" s="3" t="s">
        <v>34</v>
      </c>
      <c r="C28" s="2">
        <v>3</v>
      </c>
      <c r="D28" s="2">
        <v>2</v>
      </c>
      <c r="E28" s="2">
        <v>2</v>
      </c>
      <c r="F28" s="2">
        <v>2</v>
      </c>
      <c r="G28" s="2">
        <v>0</v>
      </c>
      <c r="H28" s="2">
        <v>2</v>
      </c>
      <c r="I28" s="2">
        <v>3</v>
      </c>
      <c r="J28" s="2">
        <v>5</v>
      </c>
      <c r="K28" s="2">
        <v>2</v>
      </c>
      <c r="L28" s="2">
        <v>5</v>
      </c>
      <c r="M28" s="2">
        <v>2</v>
      </c>
      <c r="N28" s="2">
        <v>5</v>
      </c>
      <c r="O28" s="2">
        <v>2</v>
      </c>
      <c r="P28" s="2">
        <v>10</v>
      </c>
      <c r="Q28" s="2">
        <v>9</v>
      </c>
      <c r="S28" s="2">
        <f t="shared" si="0"/>
        <v>18</v>
      </c>
      <c r="T28" s="2">
        <f t="shared" si="1"/>
        <v>4</v>
      </c>
      <c r="U28" s="2">
        <f t="shared" si="2"/>
        <v>7</v>
      </c>
      <c r="V28" s="2">
        <f t="shared" si="3"/>
        <v>10</v>
      </c>
      <c r="W28" s="2">
        <f t="shared" si="4"/>
        <v>15</v>
      </c>
    </row>
    <row r="29" spans="2:23">
      <c r="B29" s="3" t="s">
        <v>35</v>
      </c>
      <c r="C29" s="2">
        <v>2</v>
      </c>
      <c r="D29" s="2">
        <v>1</v>
      </c>
      <c r="E29" s="2">
        <v>3</v>
      </c>
      <c r="F29" s="2">
        <v>1</v>
      </c>
      <c r="G29" s="2">
        <v>1</v>
      </c>
      <c r="H29" s="2">
        <v>3</v>
      </c>
      <c r="I29" s="2">
        <v>5</v>
      </c>
      <c r="J29" s="2">
        <v>3</v>
      </c>
      <c r="K29" s="2">
        <v>3</v>
      </c>
      <c r="L29" s="2">
        <v>4</v>
      </c>
      <c r="M29" s="2">
        <v>6</v>
      </c>
      <c r="N29" s="2">
        <v>7</v>
      </c>
      <c r="O29" s="2">
        <v>4</v>
      </c>
      <c r="P29" s="2">
        <v>8</v>
      </c>
      <c r="Q29" s="2">
        <v>10</v>
      </c>
      <c r="S29" s="2">
        <f t="shared" si="0"/>
        <v>14</v>
      </c>
      <c r="T29" s="2">
        <f t="shared" si="1"/>
        <v>4</v>
      </c>
      <c r="U29" s="2">
        <f t="shared" si="2"/>
        <v>14</v>
      </c>
      <c r="V29" s="2">
        <f t="shared" si="3"/>
        <v>11</v>
      </c>
      <c r="W29" s="2">
        <f t="shared" si="4"/>
        <v>18</v>
      </c>
    </row>
    <row r="30" spans="2:23">
      <c r="B30" s="3" t="s">
        <v>36</v>
      </c>
      <c r="C30" s="2">
        <v>3</v>
      </c>
      <c r="D30" s="2">
        <v>2</v>
      </c>
      <c r="E30" s="2">
        <v>1</v>
      </c>
      <c r="F30" s="2">
        <v>2</v>
      </c>
      <c r="G30" s="2">
        <v>1</v>
      </c>
      <c r="H30" s="2">
        <v>4</v>
      </c>
      <c r="I30" s="2">
        <v>4</v>
      </c>
      <c r="J30" s="2">
        <v>2</v>
      </c>
      <c r="K30" s="2">
        <v>4</v>
      </c>
      <c r="L30" s="2">
        <v>5</v>
      </c>
      <c r="M30" s="2">
        <v>5</v>
      </c>
      <c r="N30" s="2">
        <v>2</v>
      </c>
      <c r="O30" s="2">
        <v>7</v>
      </c>
      <c r="P30" s="2">
        <v>8</v>
      </c>
      <c r="Q30" s="2">
        <v>6</v>
      </c>
      <c r="S30" s="2">
        <f t="shared" si="0"/>
        <v>16</v>
      </c>
      <c r="T30" s="2">
        <f t="shared" si="1"/>
        <v>6</v>
      </c>
      <c r="U30" s="2">
        <f t="shared" si="2"/>
        <v>10</v>
      </c>
      <c r="V30" s="2">
        <f t="shared" si="3"/>
        <v>5</v>
      </c>
      <c r="W30" s="2">
        <f t="shared" si="4"/>
        <v>19</v>
      </c>
    </row>
    <row r="31" spans="2:23">
      <c r="B31" s="3" t="s">
        <v>37</v>
      </c>
      <c r="C31" s="2">
        <v>2</v>
      </c>
      <c r="D31" s="2">
        <v>1</v>
      </c>
      <c r="E31" s="2">
        <v>0</v>
      </c>
      <c r="F31" s="2">
        <v>1</v>
      </c>
      <c r="G31" s="2">
        <v>1</v>
      </c>
      <c r="H31" s="2">
        <v>1</v>
      </c>
      <c r="I31" s="2">
        <v>5</v>
      </c>
      <c r="J31" s="2">
        <v>4</v>
      </c>
      <c r="K31" s="2">
        <v>2</v>
      </c>
      <c r="L31" s="2">
        <v>3</v>
      </c>
      <c r="M31" s="2">
        <v>6</v>
      </c>
      <c r="N31" s="2">
        <v>1</v>
      </c>
      <c r="O31" s="2">
        <v>6</v>
      </c>
      <c r="P31" s="2">
        <v>7</v>
      </c>
      <c r="Q31" s="2">
        <v>8</v>
      </c>
      <c r="S31" s="2">
        <f t="shared" si="0"/>
        <v>12</v>
      </c>
      <c r="T31" s="2">
        <f t="shared" si="1"/>
        <v>2</v>
      </c>
      <c r="U31" s="2">
        <f t="shared" si="2"/>
        <v>11</v>
      </c>
      <c r="V31" s="2">
        <f t="shared" si="3"/>
        <v>6</v>
      </c>
      <c r="W31" s="2">
        <f t="shared" si="4"/>
        <v>17</v>
      </c>
    </row>
    <row r="32" spans="2:23">
      <c r="B32" s="3" t="s">
        <v>38</v>
      </c>
      <c r="C32" s="2">
        <v>1</v>
      </c>
      <c r="D32" s="2">
        <v>1</v>
      </c>
      <c r="E32" s="2">
        <v>0</v>
      </c>
      <c r="F32" s="2">
        <v>2</v>
      </c>
      <c r="G32" s="2">
        <v>2</v>
      </c>
      <c r="H32" s="2">
        <v>3</v>
      </c>
      <c r="I32" s="2">
        <v>3</v>
      </c>
      <c r="J32" s="2">
        <v>2</v>
      </c>
      <c r="K32" s="2">
        <v>5</v>
      </c>
      <c r="L32" s="2">
        <v>5</v>
      </c>
      <c r="M32" s="2">
        <v>5</v>
      </c>
      <c r="N32" s="2">
        <v>3</v>
      </c>
      <c r="O32" s="2">
        <v>5</v>
      </c>
      <c r="P32" s="2">
        <v>8</v>
      </c>
      <c r="Q32" s="2">
        <v>7</v>
      </c>
      <c r="S32" s="2">
        <f t="shared" si="0"/>
        <v>14</v>
      </c>
      <c r="T32" s="2">
        <f t="shared" si="1"/>
        <v>4</v>
      </c>
      <c r="U32" s="2">
        <f t="shared" si="2"/>
        <v>8</v>
      </c>
      <c r="V32" s="2">
        <f t="shared" si="3"/>
        <v>7</v>
      </c>
      <c r="W32" s="2">
        <f t="shared" si="4"/>
        <v>19</v>
      </c>
    </row>
    <row r="33" spans="2:23">
      <c r="B33" s="3" t="s">
        <v>39</v>
      </c>
      <c r="C33" s="2">
        <v>2</v>
      </c>
      <c r="D33" s="2">
        <v>0</v>
      </c>
      <c r="E33" s="2">
        <v>2</v>
      </c>
      <c r="F33" s="2">
        <v>3</v>
      </c>
      <c r="G33" s="2">
        <v>1</v>
      </c>
      <c r="H33" s="2">
        <v>4</v>
      </c>
      <c r="I33" s="2">
        <v>3</v>
      </c>
      <c r="J33" s="2">
        <v>4</v>
      </c>
      <c r="K33" s="2">
        <v>4</v>
      </c>
      <c r="L33" s="2">
        <v>4</v>
      </c>
      <c r="M33" s="2">
        <v>4</v>
      </c>
      <c r="N33" s="2">
        <v>4</v>
      </c>
      <c r="O33" s="2">
        <v>6</v>
      </c>
      <c r="P33" s="2">
        <v>6</v>
      </c>
      <c r="Q33" s="2">
        <v>9</v>
      </c>
      <c r="S33" s="2">
        <f t="shared" si="0"/>
        <v>12</v>
      </c>
      <c r="T33" s="2">
        <f t="shared" si="1"/>
        <v>4</v>
      </c>
      <c r="U33" s="2">
        <f t="shared" si="2"/>
        <v>9</v>
      </c>
      <c r="V33" s="2">
        <f t="shared" si="3"/>
        <v>9</v>
      </c>
      <c r="W33" s="2">
        <f t="shared" si="4"/>
        <v>22</v>
      </c>
    </row>
    <row r="34" spans="2:23">
      <c r="B34" s="3" t="s">
        <v>40</v>
      </c>
      <c r="C34" s="2">
        <v>2</v>
      </c>
      <c r="D34" s="2">
        <v>0</v>
      </c>
      <c r="E34" s="2">
        <v>3</v>
      </c>
      <c r="F34" s="2">
        <v>1</v>
      </c>
      <c r="G34" s="2">
        <v>2</v>
      </c>
      <c r="H34" s="2">
        <v>0</v>
      </c>
      <c r="I34" s="2">
        <v>4</v>
      </c>
      <c r="J34" s="2">
        <v>5</v>
      </c>
      <c r="K34" s="2">
        <v>4</v>
      </c>
      <c r="L34" s="2">
        <v>2</v>
      </c>
      <c r="M34" s="2">
        <v>4</v>
      </c>
      <c r="N34" s="2">
        <v>6</v>
      </c>
      <c r="O34" s="2">
        <v>5</v>
      </c>
      <c r="P34" s="2">
        <v>7</v>
      </c>
      <c r="Q34" s="2">
        <v>9</v>
      </c>
      <c r="S34" s="2">
        <f t="shared" si="0"/>
        <v>11</v>
      </c>
      <c r="T34" s="2">
        <f t="shared" si="1"/>
        <v>0</v>
      </c>
      <c r="U34" s="2">
        <f t="shared" si="2"/>
        <v>11</v>
      </c>
      <c r="V34" s="2">
        <f t="shared" si="3"/>
        <v>13</v>
      </c>
      <c r="W34" s="2">
        <f t="shared" si="4"/>
        <v>19</v>
      </c>
    </row>
    <row r="35" spans="2:23">
      <c r="B35" s="3" t="s">
        <v>41</v>
      </c>
      <c r="C35" s="2">
        <v>3</v>
      </c>
      <c r="D35" s="2">
        <v>0</v>
      </c>
      <c r="E35" s="2">
        <v>1</v>
      </c>
      <c r="F35" s="2">
        <v>0</v>
      </c>
      <c r="G35" s="2">
        <v>1</v>
      </c>
      <c r="H35" s="2">
        <v>3</v>
      </c>
      <c r="I35" s="2">
        <v>2</v>
      </c>
      <c r="J35" s="2">
        <v>2</v>
      </c>
      <c r="K35" s="2">
        <v>5</v>
      </c>
      <c r="L35" s="2">
        <v>4</v>
      </c>
      <c r="M35" s="2">
        <v>2</v>
      </c>
      <c r="N35" s="2">
        <v>4</v>
      </c>
      <c r="O35" s="2">
        <v>5</v>
      </c>
      <c r="P35" s="2">
        <v>4</v>
      </c>
      <c r="Q35" s="2">
        <v>9</v>
      </c>
      <c r="S35" s="2">
        <f t="shared" si="0"/>
        <v>11</v>
      </c>
      <c r="T35" s="2">
        <f t="shared" si="1"/>
        <v>3</v>
      </c>
      <c r="U35" s="2">
        <f t="shared" si="2"/>
        <v>5</v>
      </c>
      <c r="V35" s="2">
        <f t="shared" si="3"/>
        <v>7</v>
      </c>
      <c r="W35" s="2">
        <f t="shared" si="4"/>
        <v>19</v>
      </c>
    </row>
    <row r="36" spans="2:23">
      <c r="B36" s="3" t="s">
        <v>42</v>
      </c>
      <c r="C36" s="2">
        <v>2</v>
      </c>
      <c r="D36" s="2">
        <v>2</v>
      </c>
      <c r="E36" s="2">
        <v>0</v>
      </c>
      <c r="F36" s="2">
        <v>0</v>
      </c>
      <c r="G36" s="2">
        <v>2</v>
      </c>
      <c r="H36" s="2">
        <v>0</v>
      </c>
      <c r="I36" s="2">
        <v>5</v>
      </c>
      <c r="J36" s="2">
        <v>1</v>
      </c>
      <c r="K36" s="2">
        <v>4</v>
      </c>
      <c r="L36" s="2">
        <v>5</v>
      </c>
      <c r="M36" s="2">
        <v>4</v>
      </c>
      <c r="N36" s="2">
        <v>4</v>
      </c>
      <c r="O36" s="2">
        <v>7</v>
      </c>
      <c r="P36" s="2">
        <v>7</v>
      </c>
      <c r="Q36" s="2">
        <v>7</v>
      </c>
      <c r="S36" s="2">
        <f t="shared" si="0"/>
        <v>14</v>
      </c>
      <c r="T36" s="2">
        <f t="shared" si="1"/>
        <v>2</v>
      </c>
      <c r="U36" s="2">
        <f t="shared" si="2"/>
        <v>9</v>
      </c>
      <c r="V36" s="2">
        <f t="shared" si="3"/>
        <v>7</v>
      </c>
      <c r="W36" s="2">
        <f t="shared" si="4"/>
        <v>18</v>
      </c>
    </row>
    <row r="37" spans="2:23">
      <c r="B37" s="3" t="s">
        <v>43</v>
      </c>
      <c r="C37" s="2">
        <v>2</v>
      </c>
      <c r="D37" s="2">
        <v>0</v>
      </c>
      <c r="E37" s="2">
        <v>2</v>
      </c>
      <c r="F37" s="2">
        <v>3</v>
      </c>
      <c r="G37" s="2">
        <v>3</v>
      </c>
      <c r="H37" s="2">
        <v>2</v>
      </c>
      <c r="I37" s="2">
        <v>3</v>
      </c>
      <c r="J37" s="2">
        <v>2</v>
      </c>
      <c r="K37" s="2">
        <v>5</v>
      </c>
      <c r="L37" s="2">
        <v>2</v>
      </c>
      <c r="M37" s="2">
        <v>0</v>
      </c>
      <c r="N37" s="2">
        <v>5</v>
      </c>
      <c r="O37" s="2">
        <v>4</v>
      </c>
      <c r="P37" s="2">
        <v>7</v>
      </c>
      <c r="Q37" s="2">
        <v>6</v>
      </c>
      <c r="S37" s="2">
        <f t="shared" si="0"/>
        <v>11</v>
      </c>
      <c r="T37" s="2">
        <f t="shared" si="1"/>
        <v>2</v>
      </c>
      <c r="U37" s="2">
        <f t="shared" si="2"/>
        <v>5</v>
      </c>
      <c r="V37" s="2">
        <f t="shared" si="3"/>
        <v>10</v>
      </c>
      <c r="W37" s="2">
        <f t="shared" si="4"/>
        <v>18</v>
      </c>
    </row>
    <row r="38" spans="2:23">
      <c r="S38" s="2">
        <f>COUNTIF(S8:S37, "&gt;=" &amp;S4/2)</f>
        <v>19</v>
      </c>
      <c r="T38" s="2">
        <f t="shared" ref="T38:W38" si="5">COUNTIF(T8:T37, "&gt;=" &amp;T4/2)</f>
        <v>17</v>
      </c>
      <c r="U38" s="2">
        <f t="shared" si="5"/>
        <v>21</v>
      </c>
      <c r="V38" s="2">
        <f t="shared" si="5"/>
        <v>16</v>
      </c>
      <c r="W38" s="2">
        <f t="shared" si="5"/>
        <v>20</v>
      </c>
    </row>
    <row r="39" spans="2:23">
      <c r="S39" s="11">
        <f>S38*100/30</f>
        <v>63.333333333333336</v>
      </c>
      <c r="T39" s="11">
        <f t="shared" ref="T39:W39" si="6">T38*100/30</f>
        <v>56.666666666666664</v>
      </c>
      <c r="U39" s="11">
        <f t="shared" si="6"/>
        <v>70</v>
      </c>
      <c r="V39" s="11">
        <f t="shared" si="6"/>
        <v>53.333333333333336</v>
      </c>
      <c r="W39" s="11">
        <f t="shared" si="6"/>
        <v>66.666666666666671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8"/>
  <sheetViews>
    <sheetView topLeftCell="A30" zoomScale="120" zoomScaleNormal="120" workbookViewId="0">
      <selection activeCell="C40" sqref="C40"/>
    </sheetView>
  </sheetViews>
  <sheetFormatPr defaultRowHeight="15"/>
  <cols>
    <col min="2" max="2" width="10.42578125" bestFit="1" customWidth="1"/>
    <col min="11" max="11" width="16.5703125" bestFit="1" customWidth="1"/>
  </cols>
  <sheetData>
    <row r="3" spans="2:11">
      <c r="B3" s="2" t="s">
        <v>10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</row>
    <row r="4" spans="2:11">
      <c r="B4" s="2" t="s">
        <v>12</v>
      </c>
      <c r="C4" s="2">
        <v>1</v>
      </c>
      <c r="D4" s="2">
        <v>2</v>
      </c>
      <c r="E4" s="2">
        <v>3</v>
      </c>
      <c r="F4" s="2">
        <v>4</v>
      </c>
      <c r="G4" s="2">
        <v>5</v>
      </c>
    </row>
    <row r="6" spans="2:11">
      <c r="B6" s="3" t="s">
        <v>14</v>
      </c>
      <c r="C6" s="2">
        <v>5</v>
      </c>
      <c r="D6" s="2">
        <v>3</v>
      </c>
      <c r="E6" s="2">
        <v>4</v>
      </c>
      <c r="F6" s="2">
        <v>4</v>
      </c>
      <c r="G6" s="2">
        <v>4</v>
      </c>
      <c r="J6" s="2">
        <v>5</v>
      </c>
      <c r="K6" s="1" t="s">
        <v>96</v>
      </c>
    </row>
    <row r="7" spans="2:11">
      <c r="B7" s="3" t="s">
        <v>15</v>
      </c>
      <c r="C7" s="2">
        <v>4</v>
      </c>
      <c r="D7" s="2">
        <v>4</v>
      </c>
      <c r="E7" s="2">
        <v>4</v>
      </c>
      <c r="F7" s="2">
        <v>4</v>
      </c>
      <c r="G7" s="2">
        <v>3</v>
      </c>
      <c r="J7" s="2">
        <v>4</v>
      </c>
      <c r="K7" s="1" t="s">
        <v>97</v>
      </c>
    </row>
    <row r="8" spans="2:11">
      <c r="B8" s="3" t="s">
        <v>16</v>
      </c>
      <c r="C8" s="2">
        <v>5</v>
      </c>
      <c r="D8" s="2">
        <v>2</v>
      </c>
      <c r="E8" s="2">
        <v>3</v>
      </c>
      <c r="F8" s="2">
        <v>4</v>
      </c>
      <c r="G8" s="2">
        <v>5</v>
      </c>
      <c r="J8" s="2">
        <v>3</v>
      </c>
      <c r="K8" s="1" t="s">
        <v>98</v>
      </c>
    </row>
    <row r="9" spans="2:11">
      <c r="B9" s="3" t="s">
        <v>17</v>
      </c>
      <c r="C9" s="2">
        <v>4</v>
      </c>
      <c r="D9" s="2">
        <v>5</v>
      </c>
      <c r="E9" s="2">
        <v>4</v>
      </c>
      <c r="F9" s="2">
        <v>5</v>
      </c>
      <c r="G9" s="2">
        <v>3</v>
      </c>
      <c r="J9" s="2">
        <v>2</v>
      </c>
      <c r="K9" s="1" t="s">
        <v>99</v>
      </c>
    </row>
    <row r="10" spans="2:11">
      <c r="B10" s="3" t="s">
        <v>18</v>
      </c>
      <c r="C10" s="2">
        <v>5</v>
      </c>
      <c r="D10" s="2">
        <v>3</v>
      </c>
      <c r="E10" s="2">
        <v>5</v>
      </c>
      <c r="F10" s="2">
        <v>4</v>
      </c>
      <c r="G10" s="2">
        <v>4</v>
      </c>
      <c r="J10" s="2">
        <v>1</v>
      </c>
      <c r="K10" s="1" t="s">
        <v>100</v>
      </c>
    </row>
    <row r="11" spans="2:11">
      <c r="B11" s="3" t="s">
        <v>19</v>
      </c>
      <c r="C11" s="2">
        <v>4</v>
      </c>
      <c r="D11" s="2">
        <v>4</v>
      </c>
      <c r="E11" s="2">
        <v>3</v>
      </c>
      <c r="F11" s="2">
        <v>3</v>
      </c>
      <c r="G11" s="2">
        <v>5</v>
      </c>
    </row>
    <row r="12" spans="2:11">
      <c r="B12" s="3" t="s">
        <v>20</v>
      </c>
      <c r="C12" s="2">
        <v>3</v>
      </c>
      <c r="D12" s="2">
        <v>1</v>
      </c>
      <c r="E12" s="2">
        <v>2</v>
      </c>
      <c r="F12" s="2">
        <v>4</v>
      </c>
      <c r="G12" s="2">
        <v>1</v>
      </c>
    </row>
    <row r="13" spans="2:11">
      <c r="B13" s="3" t="s">
        <v>21</v>
      </c>
      <c r="C13" s="2">
        <v>3</v>
      </c>
      <c r="D13" s="2">
        <v>2</v>
      </c>
      <c r="E13" s="2">
        <v>3</v>
      </c>
      <c r="F13" s="2">
        <v>5</v>
      </c>
      <c r="G13" s="2">
        <v>2</v>
      </c>
    </row>
    <row r="14" spans="2:11">
      <c r="B14" s="3" t="s">
        <v>22</v>
      </c>
      <c r="C14" s="2">
        <v>2</v>
      </c>
      <c r="D14" s="2">
        <v>5</v>
      </c>
      <c r="E14" s="2">
        <v>4</v>
      </c>
      <c r="F14" s="2">
        <v>3</v>
      </c>
      <c r="G14" s="2">
        <v>4</v>
      </c>
    </row>
    <row r="15" spans="2:11">
      <c r="B15" s="3" t="s">
        <v>23</v>
      </c>
      <c r="C15" s="2">
        <v>4</v>
      </c>
      <c r="D15" s="2">
        <v>4</v>
      </c>
      <c r="E15" s="2">
        <v>5</v>
      </c>
      <c r="F15" s="2">
        <v>4</v>
      </c>
      <c r="G15" s="2">
        <v>5</v>
      </c>
    </row>
    <row r="16" spans="2:11">
      <c r="B16" s="3" t="s">
        <v>24</v>
      </c>
      <c r="C16" s="2">
        <v>5</v>
      </c>
      <c r="D16" s="2">
        <v>5</v>
      </c>
      <c r="E16" s="2">
        <v>1</v>
      </c>
      <c r="F16" s="2">
        <v>3</v>
      </c>
      <c r="G16" s="2">
        <v>3</v>
      </c>
    </row>
    <row r="17" spans="2:7">
      <c r="B17" s="3" t="s">
        <v>25</v>
      </c>
      <c r="C17" s="2">
        <v>1</v>
      </c>
      <c r="D17" s="2">
        <v>4</v>
      </c>
      <c r="E17" s="2">
        <v>2</v>
      </c>
      <c r="F17" s="2">
        <v>4</v>
      </c>
      <c r="G17" s="2">
        <v>2</v>
      </c>
    </row>
    <row r="18" spans="2:7">
      <c r="B18" s="3" t="s">
        <v>26</v>
      </c>
      <c r="C18" s="2">
        <v>2</v>
      </c>
      <c r="D18" s="2">
        <v>5</v>
      </c>
      <c r="E18" s="2">
        <v>4</v>
      </c>
      <c r="F18" s="2">
        <v>3</v>
      </c>
      <c r="G18" s="2">
        <v>4</v>
      </c>
    </row>
    <row r="19" spans="2:7">
      <c r="B19" s="3" t="s">
        <v>27</v>
      </c>
      <c r="C19" s="2">
        <v>4</v>
      </c>
      <c r="D19" s="2">
        <v>3</v>
      </c>
      <c r="E19" s="2">
        <v>5</v>
      </c>
      <c r="F19" s="2">
        <v>4</v>
      </c>
      <c r="G19" s="2">
        <v>4</v>
      </c>
    </row>
    <row r="20" spans="2:7">
      <c r="B20" s="3" t="s">
        <v>28</v>
      </c>
      <c r="C20" s="2">
        <v>5</v>
      </c>
      <c r="D20" s="2">
        <v>5</v>
      </c>
      <c r="E20" s="2">
        <v>3</v>
      </c>
      <c r="F20" s="2">
        <v>5</v>
      </c>
      <c r="G20" s="2">
        <v>4</v>
      </c>
    </row>
    <row r="21" spans="2:7">
      <c r="B21" s="3" t="s">
        <v>29</v>
      </c>
      <c r="C21" s="2">
        <v>3</v>
      </c>
      <c r="D21" s="2">
        <v>4</v>
      </c>
      <c r="E21" s="2">
        <v>2</v>
      </c>
      <c r="F21" s="2">
        <v>3</v>
      </c>
      <c r="G21" s="2">
        <v>1</v>
      </c>
    </row>
    <row r="22" spans="2:7">
      <c r="B22" s="3" t="s">
        <v>30</v>
      </c>
      <c r="C22" s="2">
        <v>2</v>
      </c>
      <c r="D22" s="2">
        <v>5</v>
      </c>
      <c r="E22" s="2">
        <v>5</v>
      </c>
      <c r="F22" s="2">
        <v>4</v>
      </c>
      <c r="G22" s="2">
        <v>2</v>
      </c>
    </row>
    <row r="23" spans="2:7">
      <c r="B23" s="3" t="s">
        <v>31</v>
      </c>
      <c r="C23" s="2">
        <v>3</v>
      </c>
      <c r="D23" s="2">
        <v>4</v>
      </c>
      <c r="E23" s="2">
        <v>4</v>
      </c>
      <c r="F23" s="2">
        <v>4</v>
      </c>
      <c r="G23" s="2">
        <v>4</v>
      </c>
    </row>
    <row r="24" spans="2:7">
      <c r="B24" s="3" t="s">
        <v>32</v>
      </c>
      <c r="C24" s="2">
        <v>5</v>
      </c>
      <c r="D24" s="2">
        <v>5</v>
      </c>
      <c r="E24" s="2">
        <v>5</v>
      </c>
      <c r="F24" s="2">
        <v>3</v>
      </c>
      <c r="G24" s="2">
        <v>5</v>
      </c>
    </row>
    <row r="25" spans="2:7">
      <c r="B25" s="3" t="s">
        <v>33</v>
      </c>
      <c r="C25" s="2">
        <v>4</v>
      </c>
      <c r="D25" s="2">
        <v>1</v>
      </c>
      <c r="E25" s="2">
        <v>4</v>
      </c>
      <c r="F25" s="2">
        <v>4</v>
      </c>
      <c r="G25" s="2">
        <v>3</v>
      </c>
    </row>
    <row r="26" spans="2:7">
      <c r="B26" s="3" t="s">
        <v>34</v>
      </c>
      <c r="C26" s="2">
        <v>3</v>
      </c>
      <c r="D26" s="2">
        <v>2</v>
      </c>
      <c r="E26" s="2">
        <v>5</v>
      </c>
      <c r="F26" s="2">
        <v>3</v>
      </c>
      <c r="G26" s="2">
        <v>2</v>
      </c>
    </row>
    <row r="27" spans="2:7">
      <c r="B27" s="3" t="s">
        <v>35</v>
      </c>
      <c r="C27" s="2">
        <v>4</v>
      </c>
      <c r="D27" s="2">
        <v>4</v>
      </c>
      <c r="E27" s="2">
        <v>3</v>
      </c>
      <c r="F27" s="2">
        <v>4</v>
      </c>
      <c r="G27" s="2">
        <v>3</v>
      </c>
    </row>
    <row r="28" spans="2:7">
      <c r="B28" s="3" t="s">
        <v>36</v>
      </c>
      <c r="C28" s="2">
        <v>5</v>
      </c>
      <c r="D28" s="2">
        <v>5</v>
      </c>
      <c r="E28" s="2">
        <v>5</v>
      </c>
      <c r="F28" s="2">
        <v>5</v>
      </c>
      <c r="G28" s="2">
        <v>4</v>
      </c>
    </row>
    <row r="29" spans="2:7">
      <c r="B29" s="3" t="s">
        <v>37</v>
      </c>
      <c r="C29" s="2">
        <v>3</v>
      </c>
      <c r="D29" s="2">
        <v>3</v>
      </c>
      <c r="E29" s="2">
        <v>5</v>
      </c>
      <c r="F29" s="2">
        <v>3</v>
      </c>
      <c r="G29" s="2">
        <v>4</v>
      </c>
    </row>
    <row r="30" spans="2:7">
      <c r="B30" s="3" t="s">
        <v>38</v>
      </c>
      <c r="C30" s="2">
        <v>4</v>
      </c>
      <c r="D30" s="2">
        <v>2</v>
      </c>
      <c r="E30" s="2">
        <v>4</v>
      </c>
      <c r="F30" s="2">
        <v>4</v>
      </c>
      <c r="G30" s="2">
        <v>3</v>
      </c>
    </row>
    <row r="31" spans="2:7">
      <c r="B31" s="3" t="s">
        <v>39</v>
      </c>
      <c r="C31" s="2">
        <v>5</v>
      </c>
      <c r="D31" s="2">
        <v>5</v>
      </c>
      <c r="E31" s="2">
        <v>5</v>
      </c>
      <c r="F31" s="2">
        <v>4</v>
      </c>
      <c r="G31" s="2">
        <v>4</v>
      </c>
    </row>
    <row r="32" spans="2:7">
      <c r="B32" s="3" t="s">
        <v>40</v>
      </c>
      <c r="C32" s="2">
        <v>2</v>
      </c>
      <c r="D32" s="2">
        <v>4</v>
      </c>
      <c r="E32" s="2">
        <v>4</v>
      </c>
      <c r="F32" s="2">
        <v>3</v>
      </c>
      <c r="G32" s="2">
        <v>5</v>
      </c>
    </row>
    <row r="33" spans="2:7">
      <c r="B33" s="3" t="s">
        <v>41</v>
      </c>
      <c r="C33" s="2">
        <v>3</v>
      </c>
      <c r="D33" s="2">
        <v>3</v>
      </c>
      <c r="E33" s="2">
        <v>5</v>
      </c>
      <c r="F33" s="2">
        <v>5</v>
      </c>
      <c r="G33" s="2">
        <v>3</v>
      </c>
    </row>
    <row r="34" spans="2:7">
      <c r="B34" s="3" t="s">
        <v>42</v>
      </c>
      <c r="C34" s="2">
        <v>1</v>
      </c>
      <c r="D34" s="2">
        <v>4</v>
      </c>
      <c r="E34" s="2">
        <v>4</v>
      </c>
      <c r="F34" s="2">
        <v>4</v>
      </c>
      <c r="G34" s="2">
        <v>4</v>
      </c>
    </row>
    <row r="35" spans="2:7">
      <c r="B35" s="3" t="s">
        <v>43</v>
      </c>
      <c r="C35" s="2">
        <v>1</v>
      </c>
      <c r="D35" s="2">
        <v>5</v>
      </c>
      <c r="E35" s="2">
        <v>4</v>
      </c>
      <c r="F35" s="2">
        <v>5</v>
      </c>
      <c r="G35" s="2">
        <v>5</v>
      </c>
    </row>
    <row r="36" spans="2:7">
      <c r="C36" s="2">
        <f>AVERAGE(C6:C35)</f>
        <v>3.4666666666666668</v>
      </c>
      <c r="D36" s="2">
        <f t="shared" ref="D36:G36" si="0">AVERAGE(D6:D35)</f>
        <v>3.7</v>
      </c>
      <c r="E36" s="2">
        <f t="shared" si="0"/>
        <v>3.8666666666666667</v>
      </c>
      <c r="F36" s="2">
        <f t="shared" si="0"/>
        <v>3.9</v>
      </c>
      <c r="G36" s="2">
        <f t="shared" si="0"/>
        <v>3.5</v>
      </c>
    </row>
    <row r="37" spans="2:7">
      <c r="C37" s="2">
        <f>(C36/5)*100</f>
        <v>69.333333333333343</v>
      </c>
      <c r="D37" s="2">
        <f t="shared" ref="D37:G37" si="1">(D36/5)*100</f>
        <v>74</v>
      </c>
      <c r="E37" s="2">
        <f t="shared" si="1"/>
        <v>77.333333333333329</v>
      </c>
      <c r="F37" s="2">
        <f t="shared" si="1"/>
        <v>78</v>
      </c>
      <c r="G37" s="2">
        <f t="shared" si="1"/>
        <v>70</v>
      </c>
    </row>
    <row r="38" spans="2:7">
      <c r="D38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O26"/>
  <sheetViews>
    <sheetView tabSelected="1" topLeftCell="F2" zoomScale="140" zoomScaleNormal="140" workbookViewId="0">
      <selection activeCell="J6" sqref="J6"/>
    </sheetView>
  </sheetViews>
  <sheetFormatPr defaultRowHeight="15"/>
  <cols>
    <col min="4" max="4" width="11.42578125" customWidth="1"/>
    <col min="6" max="6" width="11.5703125" customWidth="1"/>
    <col min="7" max="7" width="12.7109375" customWidth="1"/>
    <col min="8" max="8" width="12.140625" customWidth="1"/>
    <col min="9" max="9" width="11.5703125" customWidth="1"/>
    <col min="10" max="10" width="10.85546875" customWidth="1"/>
    <col min="11" max="11" width="7" customWidth="1"/>
    <col min="12" max="12" width="13" customWidth="1"/>
    <col min="13" max="13" width="17.42578125" customWidth="1"/>
    <col min="15" max="15" width="10.5703125" customWidth="1"/>
  </cols>
  <sheetData>
    <row r="3" spans="2:12">
      <c r="D3" s="1" t="s">
        <v>77</v>
      </c>
      <c r="E3" s="1" t="s">
        <v>87</v>
      </c>
      <c r="F3" s="2" t="s">
        <v>109</v>
      </c>
    </row>
    <row r="4" spans="2:12">
      <c r="B4" s="15" t="s">
        <v>86</v>
      </c>
      <c r="C4" s="4" t="s">
        <v>54</v>
      </c>
      <c r="D4" s="2">
        <v>76.67</v>
      </c>
      <c r="E4" s="2">
        <v>2.62</v>
      </c>
      <c r="F4" s="2">
        <v>29</v>
      </c>
    </row>
    <row r="5" spans="2:12">
      <c r="B5" s="17"/>
      <c r="C5" s="4" t="s">
        <v>55</v>
      </c>
      <c r="D5" s="2">
        <v>60</v>
      </c>
      <c r="E5" s="2">
        <v>3.33</v>
      </c>
      <c r="F5" s="2">
        <v>21</v>
      </c>
    </row>
    <row r="6" spans="2:12">
      <c r="C6" s="9"/>
    </row>
    <row r="7" spans="2:12">
      <c r="C7" s="9"/>
      <c r="D7" s="1" t="s">
        <v>77</v>
      </c>
      <c r="E7" s="1" t="s">
        <v>87</v>
      </c>
      <c r="F7" s="2" t="s">
        <v>109</v>
      </c>
    </row>
    <row r="8" spans="2:12">
      <c r="B8" s="15" t="s">
        <v>88</v>
      </c>
      <c r="C8" s="2" t="s">
        <v>57</v>
      </c>
      <c r="D8" s="2">
        <v>56.67</v>
      </c>
      <c r="E8" s="2">
        <v>2.33</v>
      </c>
      <c r="F8" s="2">
        <v>27</v>
      </c>
    </row>
    <row r="9" spans="2:12">
      <c r="B9" s="17"/>
      <c r="C9" s="2" t="s">
        <v>56</v>
      </c>
      <c r="D9" s="2">
        <v>63.33</v>
      </c>
      <c r="E9" s="2">
        <v>3.65</v>
      </c>
      <c r="F9" s="2">
        <v>23</v>
      </c>
    </row>
    <row r="10" spans="2:12">
      <c r="C10" s="9"/>
    </row>
    <row r="11" spans="2:12">
      <c r="C11" s="9"/>
      <c r="D11" s="1" t="s">
        <v>77</v>
      </c>
      <c r="E11" s="1" t="s">
        <v>87</v>
      </c>
      <c r="F11" s="2" t="s">
        <v>109</v>
      </c>
      <c r="J11" s="1" t="s">
        <v>77</v>
      </c>
      <c r="K11" s="1" t="s">
        <v>87</v>
      </c>
      <c r="L11" s="2" t="s">
        <v>11</v>
      </c>
    </row>
    <row r="12" spans="2:12">
      <c r="B12" s="15" t="s">
        <v>89</v>
      </c>
      <c r="C12" s="2" t="s">
        <v>54</v>
      </c>
      <c r="D12" s="2">
        <v>63.33</v>
      </c>
      <c r="E12" s="2">
        <v>3</v>
      </c>
      <c r="F12" s="2">
        <v>4</v>
      </c>
      <c r="H12" s="22" t="s">
        <v>90</v>
      </c>
      <c r="I12" s="1" t="s">
        <v>54</v>
      </c>
      <c r="J12" s="2">
        <v>63.33</v>
      </c>
      <c r="K12">
        <v>2.652173913043478</v>
      </c>
      <c r="L12" s="2">
        <v>23</v>
      </c>
    </row>
    <row r="13" spans="2:12">
      <c r="B13" s="16"/>
      <c r="C13" s="2" t="s">
        <v>55</v>
      </c>
      <c r="D13" s="2">
        <v>56.67</v>
      </c>
      <c r="E13" s="2">
        <v>4</v>
      </c>
      <c r="F13" s="2">
        <v>4</v>
      </c>
      <c r="H13" s="22"/>
      <c r="I13" s="1" t="s">
        <v>55</v>
      </c>
      <c r="J13" s="2">
        <v>56.67</v>
      </c>
      <c r="K13">
        <v>2.625</v>
      </c>
      <c r="L13" s="2">
        <v>8</v>
      </c>
    </row>
    <row r="14" spans="2:12">
      <c r="B14" s="16"/>
      <c r="C14" s="3" t="s">
        <v>57</v>
      </c>
      <c r="D14" s="2">
        <v>66.67</v>
      </c>
      <c r="E14" s="2">
        <v>2</v>
      </c>
      <c r="F14" s="2">
        <v>4</v>
      </c>
      <c r="H14" s="22"/>
      <c r="I14" s="10" t="s">
        <v>57</v>
      </c>
      <c r="J14" s="2">
        <v>70</v>
      </c>
      <c r="K14">
        <v>2.8333333333333335</v>
      </c>
      <c r="L14" s="2">
        <v>18</v>
      </c>
    </row>
    <row r="15" spans="2:12">
      <c r="B15" s="16"/>
      <c r="C15" s="3" t="s">
        <v>56</v>
      </c>
      <c r="D15" s="2">
        <v>73.33</v>
      </c>
      <c r="E15" s="2">
        <v>4</v>
      </c>
      <c r="F15" s="2">
        <v>4</v>
      </c>
      <c r="H15" s="22"/>
      <c r="I15" s="10" t="s">
        <v>56</v>
      </c>
      <c r="J15" s="2">
        <v>53.33</v>
      </c>
      <c r="K15">
        <v>3.8333333333333335</v>
      </c>
      <c r="L15" s="2">
        <v>18</v>
      </c>
    </row>
    <row r="16" spans="2:12">
      <c r="B16" s="17"/>
      <c r="C16" s="3" t="s">
        <v>58</v>
      </c>
      <c r="D16" s="2">
        <v>66.67</v>
      </c>
      <c r="E16" s="2">
        <v>5</v>
      </c>
      <c r="F16" s="2">
        <v>4</v>
      </c>
      <c r="H16" s="22"/>
      <c r="I16" s="10" t="s">
        <v>58</v>
      </c>
      <c r="J16" s="2">
        <v>66.67</v>
      </c>
      <c r="K16">
        <v>2.6969696969696968</v>
      </c>
      <c r="L16" s="2">
        <v>33</v>
      </c>
    </row>
    <row r="19" spans="2:15">
      <c r="B19" s="15" t="s">
        <v>71</v>
      </c>
      <c r="C19" s="15" t="s">
        <v>12</v>
      </c>
      <c r="D19" s="12" t="s">
        <v>72</v>
      </c>
      <c r="E19" s="13"/>
      <c r="F19" s="12" t="s">
        <v>73</v>
      </c>
      <c r="G19" s="13"/>
      <c r="H19" s="12" t="s">
        <v>74</v>
      </c>
      <c r="I19" s="13"/>
      <c r="J19" s="18" t="s">
        <v>75</v>
      </c>
      <c r="K19" s="19"/>
      <c r="L19" s="12" t="s">
        <v>76</v>
      </c>
      <c r="M19" s="13"/>
      <c r="N19" s="15" t="s">
        <v>46</v>
      </c>
      <c r="O19" s="15" t="s">
        <v>77</v>
      </c>
    </row>
    <row r="20" spans="2:15">
      <c r="B20" s="16"/>
      <c r="C20" s="16"/>
      <c r="D20" s="12" t="s">
        <v>78</v>
      </c>
      <c r="E20" s="13"/>
      <c r="F20" s="12" t="s">
        <v>79</v>
      </c>
      <c r="G20" s="13"/>
      <c r="H20" s="12" t="s">
        <v>80</v>
      </c>
      <c r="I20" s="13"/>
      <c r="J20" s="20"/>
      <c r="K20" s="21"/>
      <c r="L20" s="12" t="s">
        <v>81</v>
      </c>
      <c r="M20" s="13"/>
      <c r="N20" s="17"/>
      <c r="O20" s="17"/>
    </row>
    <row r="21" spans="2:15">
      <c r="B21" s="17"/>
      <c r="C21" s="17"/>
      <c r="D21" s="2" t="s">
        <v>77</v>
      </c>
      <c r="E21" s="2" t="s">
        <v>84</v>
      </c>
      <c r="F21" s="2" t="s">
        <v>77</v>
      </c>
      <c r="G21" s="2" t="s">
        <v>84</v>
      </c>
      <c r="H21" s="2" t="s">
        <v>77</v>
      </c>
      <c r="I21" s="2" t="s">
        <v>84</v>
      </c>
      <c r="J21" s="2" t="s">
        <v>77</v>
      </c>
      <c r="K21" s="2" t="s">
        <v>84</v>
      </c>
      <c r="L21" s="2" t="s">
        <v>77</v>
      </c>
      <c r="M21" s="2" t="s">
        <v>84</v>
      </c>
      <c r="N21" s="2" t="s">
        <v>82</v>
      </c>
      <c r="O21" s="2" t="s">
        <v>83</v>
      </c>
    </row>
    <row r="22" spans="2:15">
      <c r="B22" s="14" t="s">
        <v>85</v>
      </c>
      <c r="C22" s="2" t="s">
        <v>54</v>
      </c>
      <c r="D22" s="2">
        <v>70</v>
      </c>
      <c r="E22" s="2">
        <v>3</v>
      </c>
      <c r="F22" s="2">
        <v>63.33</v>
      </c>
      <c r="G22" s="2">
        <v>3</v>
      </c>
      <c r="H22" s="2">
        <v>67.78</v>
      </c>
      <c r="I22" s="2">
        <v>3</v>
      </c>
      <c r="J22" s="2">
        <v>69.33</v>
      </c>
      <c r="K22" s="2">
        <v>3</v>
      </c>
      <c r="L22" s="2">
        <f>(H22*0.8)+(J22*0.2)</f>
        <v>68.09</v>
      </c>
      <c r="M22" s="2">
        <f>(0.8*I22)+(0.2*K22)</f>
        <v>3.0000000000000004</v>
      </c>
      <c r="N22" s="2">
        <v>55</v>
      </c>
      <c r="O22" s="7" t="s">
        <v>111</v>
      </c>
    </row>
    <row r="23" spans="2:15">
      <c r="B23" s="14"/>
      <c r="C23" s="2" t="s">
        <v>55</v>
      </c>
      <c r="D23" s="2">
        <v>58.34</v>
      </c>
      <c r="E23" s="2">
        <v>2</v>
      </c>
      <c r="F23" s="2">
        <v>56.67</v>
      </c>
      <c r="G23" s="2">
        <v>2</v>
      </c>
      <c r="H23" s="2">
        <v>57.78</v>
      </c>
      <c r="I23" s="2">
        <v>2</v>
      </c>
      <c r="J23" s="2">
        <v>74</v>
      </c>
      <c r="K23" s="2">
        <v>3</v>
      </c>
      <c r="L23" s="2">
        <f t="shared" ref="L23:L26" si="0">(H23*0.8)+(J23*0.2)</f>
        <v>61.024000000000001</v>
      </c>
      <c r="M23" s="2">
        <f t="shared" ref="M23:M26" si="1">(0.8*I23)+(0.2*K23)</f>
        <v>2.2000000000000002</v>
      </c>
      <c r="N23" s="2">
        <v>55</v>
      </c>
      <c r="O23" s="7" t="s">
        <v>111</v>
      </c>
    </row>
    <row r="24" spans="2:15">
      <c r="B24" s="14"/>
      <c r="C24" s="2" t="s">
        <v>57</v>
      </c>
      <c r="D24" s="2">
        <v>61.67</v>
      </c>
      <c r="E24" s="2">
        <v>3</v>
      </c>
      <c r="F24" s="2">
        <v>70</v>
      </c>
      <c r="G24" s="2">
        <v>3</v>
      </c>
      <c r="H24" s="2">
        <v>64.45</v>
      </c>
      <c r="I24" s="2">
        <v>3</v>
      </c>
      <c r="J24" s="2">
        <v>77.33</v>
      </c>
      <c r="K24" s="2">
        <v>3</v>
      </c>
      <c r="L24" s="2">
        <f t="shared" si="0"/>
        <v>67.02600000000001</v>
      </c>
      <c r="M24" s="2">
        <f t="shared" si="1"/>
        <v>3.0000000000000004</v>
      </c>
      <c r="N24" s="2">
        <v>55</v>
      </c>
      <c r="O24" s="7" t="s">
        <v>111</v>
      </c>
    </row>
    <row r="25" spans="2:15">
      <c r="B25" s="14"/>
      <c r="C25" s="2" t="s">
        <v>56</v>
      </c>
      <c r="D25" s="2">
        <v>68.33</v>
      </c>
      <c r="E25" s="2">
        <v>3</v>
      </c>
      <c r="F25" s="2">
        <v>53.33</v>
      </c>
      <c r="G25" s="2">
        <v>2</v>
      </c>
      <c r="H25" s="2">
        <v>63.33</v>
      </c>
      <c r="I25" s="2">
        <v>2.5</v>
      </c>
      <c r="J25" s="2">
        <v>78</v>
      </c>
      <c r="K25" s="2">
        <v>3</v>
      </c>
      <c r="L25" s="2">
        <f t="shared" si="0"/>
        <v>66.26400000000001</v>
      </c>
      <c r="M25" s="2">
        <f t="shared" si="1"/>
        <v>2.6</v>
      </c>
      <c r="N25" s="2">
        <v>55</v>
      </c>
      <c r="O25" s="7" t="s">
        <v>111</v>
      </c>
    </row>
    <row r="26" spans="2:15">
      <c r="B26" s="14"/>
      <c r="C26" s="2" t="s">
        <v>58</v>
      </c>
      <c r="D26" s="2">
        <v>66.67</v>
      </c>
      <c r="E26" s="2">
        <v>3</v>
      </c>
      <c r="F26" s="2">
        <v>66.67</v>
      </c>
      <c r="G26" s="2">
        <v>3</v>
      </c>
      <c r="H26" s="2">
        <v>66.67</v>
      </c>
      <c r="I26" s="2">
        <v>3</v>
      </c>
      <c r="J26" s="2">
        <v>70</v>
      </c>
      <c r="K26" s="2">
        <v>3</v>
      </c>
      <c r="L26" s="2">
        <f t="shared" si="0"/>
        <v>67.336000000000013</v>
      </c>
      <c r="M26" s="2">
        <f t="shared" si="1"/>
        <v>3.0000000000000004</v>
      </c>
      <c r="N26" s="2">
        <v>55</v>
      </c>
      <c r="O26" s="7" t="s">
        <v>111</v>
      </c>
    </row>
  </sheetData>
  <mergeCells count="18">
    <mergeCell ref="B12:B16"/>
    <mergeCell ref="B4:B5"/>
    <mergeCell ref="B8:B9"/>
    <mergeCell ref="H12:H16"/>
    <mergeCell ref="F19:G19"/>
    <mergeCell ref="N19:N20"/>
    <mergeCell ref="O19:O20"/>
    <mergeCell ref="H20:I20"/>
    <mergeCell ref="H19:I19"/>
    <mergeCell ref="J19:K20"/>
    <mergeCell ref="L20:M20"/>
    <mergeCell ref="L19:M19"/>
    <mergeCell ref="F20:G20"/>
    <mergeCell ref="B22:B26"/>
    <mergeCell ref="B19:B21"/>
    <mergeCell ref="C19:C21"/>
    <mergeCell ref="D19:E19"/>
    <mergeCell ref="D20:E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R9"/>
  <sheetViews>
    <sheetView topLeftCell="D1" zoomScale="150" zoomScaleNormal="150" workbookViewId="0">
      <selection activeCell="I13" sqref="I13"/>
    </sheetView>
  </sheetViews>
  <sheetFormatPr defaultRowHeight="15"/>
  <cols>
    <col min="2" max="2" width="13.5703125" bestFit="1" customWidth="1"/>
    <col min="5" max="5" width="14.28515625" bestFit="1" customWidth="1"/>
    <col min="6" max="6" width="10" bestFit="1" customWidth="1"/>
  </cols>
  <sheetData>
    <row r="3" spans="2:18">
      <c r="B3" s="1" t="s">
        <v>53</v>
      </c>
      <c r="C3" s="2">
        <v>30</v>
      </c>
      <c r="E3" s="2"/>
      <c r="F3" s="1" t="s">
        <v>110</v>
      </c>
      <c r="G3" s="2" t="s">
        <v>59</v>
      </c>
      <c r="H3" s="2" t="s">
        <v>60</v>
      </c>
      <c r="I3" s="2" t="s">
        <v>61</v>
      </c>
      <c r="J3" s="2" t="s">
        <v>62</v>
      </c>
      <c r="K3" s="2" t="s">
        <v>63</v>
      </c>
      <c r="L3" s="2" t="s">
        <v>64</v>
      </c>
      <c r="M3" s="2" t="s">
        <v>65</v>
      </c>
      <c r="N3" s="2" t="s">
        <v>66</v>
      </c>
      <c r="O3" s="2" t="s">
        <v>67</v>
      </c>
      <c r="P3" s="2" t="s">
        <v>68</v>
      </c>
      <c r="Q3" s="2" t="s">
        <v>69</v>
      </c>
      <c r="R3" s="2" t="s">
        <v>70</v>
      </c>
    </row>
    <row r="4" spans="2:18">
      <c r="B4" s="1" t="s">
        <v>44</v>
      </c>
      <c r="C4" s="2">
        <v>5</v>
      </c>
      <c r="E4" s="2" t="s">
        <v>54</v>
      </c>
      <c r="F4" s="1">
        <v>3.0000000000000004</v>
      </c>
      <c r="G4" s="2">
        <v>3</v>
      </c>
      <c r="H4" s="2">
        <v>2</v>
      </c>
      <c r="I4" s="2">
        <v>1</v>
      </c>
      <c r="J4" s="2"/>
      <c r="K4" s="2"/>
      <c r="L4" s="2"/>
      <c r="M4" s="2">
        <v>1</v>
      </c>
      <c r="N4" s="2"/>
      <c r="O4" s="2"/>
      <c r="P4" s="2"/>
      <c r="Q4" s="2"/>
      <c r="R4" s="2"/>
    </row>
    <row r="5" spans="2:18">
      <c r="B5" s="1" t="s">
        <v>45</v>
      </c>
      <c r="C5" s="2">
        <v>50</v>
      </c>
      <c r="E5" s="2" t="s">
        <v>55</v>
      </c>
      <c r="F5" s="1">
        <v>2.2000000000000002</v>
      </c>
      <c r="G5" s="2">
        <v>3</v>
      </c>
      <c r="H5" s="2">
        <v>2</v>
      </c>
      <c r="I5" s="2">
        <v>2</v>
      </c>
      <c r="J5" s="2"/>
      <c r="K5" s="2"/>
      <c r="L5" s="2"/>
      <c r="M5" s="2">
        <v>1</v>
      </c>
      <c r="N5" s="2"/>
      <c r="O5" s="2"/>
      <c r="P5" s="2"/>
      <c r="Q5" s="2"/>
      <c r="R5" s="2"/>
    </row>
    <row r="6" spans="2:18">
      <c r="B6" s="1" t="s">
        <v>46</v>
      </c>
      <c r="C6" s="2">
        <v>55</v>
      </c>
      <c r="E6" s="2" t="s">
        <v>57</v>
      </c>
      <c r="F6" s="1">
        <v>3.0000000000000004</v>
      </c>
      <c r="G6" s="2">
        <v>2</v>
      </c>
      <c r="H6" s="2">
        <v>2</v>
      </c>
      <c r="I6" s="2">
        <v>3</v>
      </c>
      <c r="J6" s="2"/>
      <c r="K6" s="2"/>
      <c r="L6" s="2"/>
      <c r="M6" s="2">
        <v>1</v>
      </c>
      <c r="N6" s="2"/>
      <c r="O6" s="2"/>
      <c r="P6" s="2"/>
      <c r="Q6" s="2"/>
      <c r="R6" s="2"/>
    </row>
    <row r="7" spans="2:18">
      <c r="B7" s="1" t="s">
        <v>47</v>
      </c>
      <c r="C7" s="2" t="s">
        <v>48</v>
      </c>
      <c r="E7" s="2" t="s">
        <v>56</v>
      </c>
      <c r="F7" s="1">
        <v>2.6</v>
      </c>
      <c r="G7" s="2">
        <v>3</v>
      </c>
      <c r="H7" s="2">
        <v>2</v>
      </c>
      <c r="I7" s="2">
        <v>2</v>
      </c>
      <c r="J7" s="2"/>
      <c r="K7" s="2"/>
      <c r="L7" s="2"/>
      <c r="M7" s="2">
        <v>1</v>
      </c>
      <c r="N7" s="2"/>
      <c r="O7" s="2"/>
      <c r="P7" s="2"/>
      <c r="Q7" s="2"/>
      <c r="R7" s="2"/>
    </row>
    <row r="8" spans="2:18">
      <c r="B8" s="1" t="s">
        <v>49</v>
      </c>
      <c r="C8" s="2" t="s">
        <v>50</v>
      </c>
      <c r="E8" s="2" t="s">
        <v>58</v>
      </c>
      <c r="F8" s="1">
        <v>3.0000000000000004</v>
      </c>
      <c r="G8" s="2">
        <v>3</v>
      </c>
      <c r="H8" s="2">
        <v>2</v>
      </c>
      <c r="I8" s="2">
        <v>2</v>
      </c>
      <c r="J8" s="2"/>
      <c r="K8" s="2"/>
      <c r="L8" s="2"/>
      <c r="M8" s="2">
        <v>1</v>
      </c>
      <c r="N8" s="2"/>
      <c r="O8" s="2"/>
      <c r="P8" s="2"/>
      <c r="Q8" s="2"/>
      <c r="R8" s="2"/>
    </row>
    <row r="9" spans="2:18">
      <c r="B9" s="1" t="s">
        <v>51</v>
      </c>
      <c r="C9" s="2" t="s">
        <v>52</v>
      </c>
      <c r="E9" s="23" t="s">
        <v>108</v>
      </c>
      <c r="F9" s="24"/>
      <c r="G9" s="2">
        <f>((F4*G4)+(F5*G5)+(F6*G6)+(F7*G7)+(F8*G8))/14</f>
        <v>2.7428571428571433</v>
      </c>
      <c r="H9" s="2">
        <f>((F4*H4)+(F5*H5)+(F6*H6)+(F7*H7)+(F8*H8))/10</f>
        <v>2.7600000000000002</v>
      </c>
      <c r="I9" s="2">
        <f>((F4*I4)+(F5*I5)+(F6*I6)+(F7*I7)+(F8*I8))/10</f>
        <v>2.7600000000000002</v>
      </c>
      <c r="J9" s="2">
        <v>0</v>
      </c>
      <c r="K9" s="2">
        <v>0</v>
      </c>
      <c r="L9" s="2">
        <v>0</v>
      </c>
      <c r="M9" s="2">
        <f>((F4*M4)+(F5*M5)+(F6*M6)+(F7*M7)+(F8*M8))/5</f>
        <v>2.7600000000000002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</sheetData>
  <mergeCells count="1">
    <mergeCell ref="E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Periodicals1</vt:lpstr>
      <vt:lpstr>Peridicals2</vt:lpstr>
      <vt:lpstr>Continuous</vt:lpstr>
      <vt:lpstr>End Sem</vt:lpstr>
      <vt:lpstr>Indirect</vt:lpstr>
      <vt:lpstr>Analysis</vt:lpstr>
      <vt:lpstr>Information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Balamurugan S</dc:creator>
  <cp:lastModifiedBy>Balamurugan S</cp:lastModifiedBy>
  <dcterms:created xsi:type="dcterms:W3CDTF">2019-04-21T13:48:59Z</dcterms:created>
  <dcterms:modified xsi:type="dcterms:W3CDTF">2019-04-25T10:57:04Z</dcterms:modified>
</cp:coreProperties>
</file>